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05" yWindow="-105" windowWidth="20730" windowHeight="11760"/>
  </bookViews>
  <sheets>
    <sheet name="Odluka" sheetId="4" r:id="rId1"/>
    <sheet name="Prihodi i primici" sheetId="1" r:id="rId2"/>
    <sheet name="Rashodi i izdaci" sheetId="2" r:id="rId3"/>
    <sheet name="Kraj" sheetId="3" r:id="rId4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7" i="2" l="1"/>
  <c r="F8" i="2"/>
  <c r="F9" i="2"/>
  <c r="F11" i="2"/>
  <c r="F13" i="2"/>
  <c r="F14" i="2"/>
  <c r="F15" i="2"/>
  <c r="F16" i="2"/>
  <c r="F17" i="2"/>
  <c r="F18" i="2"/>
  <c r="F19" i="2"/>
  <c r="F20" i="2"/>
  <c r="F21" i="2"/>
  <c r="F22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3" i="2"/>
  <c r="F44" i="2"/>
  <c r="F45" i="2"/>
  <c r="F46" i="2"/>
  <c r="F48" i="2"/>
  <c r="F49" i="2"/>
  <c r="F50" i="2"/>
  <c r="F51" i="2"/>
  <c r="F52" i="2"/>
  <c r="F53" i="2"/>
  <c r="F54" i="2"/>
  <c r="F55" i="2"/>
  <c r="F57" i="2"/>
  <c r="F59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6" i="1"/>
  <c r="F7" i="1"/>
  <c r="F8" i="1"/>
  <c r="F9" i="1"/>
  <c r="F10" i="1"/>
  <c r="F11" i="1"/>
  <c r="F12" i="1"/>
  <c r="F15" i="1"/>
  <c r="F16" i="1"/>
  <c r="F17" i="1"/>
  <c r="F19" i="1"/>
  <c r="F20" i="1"/>
  <c r="F21" i="1"/>
  <c r="F22" i="1"/>
  <c r="F23" i="1"/>
  <c r="F24" i="1"/>
  <c r="F25" i="1"/>
  <c r="F26" i="1"/>
  <c r="F27" i="1"/>
  <c r="F28" i="1"/>
  <c r="F29" i="1"/>
  <c r="E58" i="2" l="1"/>
  <c r="E13" i="1"/>
  <c r="E5" i="1"/>
  <c r="E4" i="1" s="1"/>
  <c r="E18" i="1"/>
  <c r="C25" i="4"/>
  <c r="D58" i="2"/>
  <c r="C58" i="2"/>
  <c r="E6" i="2"/>
  <c r="D12" i="2"/>
  <c r="E12" i="2"/>
  <c r="F12" i="2" s="1"/>
  <c r="E10" i="2"/>
  <c r="E47" i="2"/>
  <c r="E42" i="2"/>
  <c r="E23" i="2" l="1"/>
  <c r="E5" i="2" s="1"/>
  <c r="F58" i="2"/>
  <c r="D47" i="2"/>
  <c r="F47" i="2" s="1"/>
  <c r="E4" i="2" l="1"/>
  <c r="D6" i="2"/>
  <c r="F6" i="2" s="1"/>
  <c r="D10" i="2"/>
  <c r="F10" i="2" s="1"/>
  <c r="D18" i="1"/>
  <c r="F18" i="1" s="1"/>
  <c r="D14" i="1"/>
  <c r="F14" i="1" s="1"/>
  <c r="D5" i="1" l="1"/>
  <c r="F5" i="1" s="1"/>
  <c r="C23" i="2"/>
  <c r="C6" i="2" l="1"/>
  <c r="C12" i="2"/>
  <c r="D56" i="2"/>
  <c r="F56" i="2" s="1"/>
  <c r="C10" i="2" l="1"/>
  <c r="C5" i="2" l="1"/>
  <c r="C4" i="2" s="1"/>
  <c r="D42" i="2"/>
  <c r="F42" i="2" s="1"/>
  <c r="D23" i="2" l="1"/>
  <c r="F23" i="2" s="1"/>
  <c r="C5" i="1"/>
  <c r="C13" i="1"/>
  <c r="D5" i="2" l="1"/>
  <c r="F5" i="2" s="1"/>
  <c r="C4" i="1"/>
  <c r="D4" i="2" l="1"/>
  <c r="F4" i="2" s="1"/>
  <c r="D13" i="1"/>
  <c r="F13" i="1" s="1"/>
  <c r="D4" i="1" l="1"/>
  <c r="F4" i="1" s="1"/>
</calcChain>
</file>

<file path=xl/sharedStrings.xml><?xml version="1.0" encoding="utf-8"?>
<sst xmlns="http://schemas.openxmlformats.org/spreadsheetml/2006/main" count="146" uniqueCount="137">
  <si>
    <t>EKONOMSKI KOD</t>
  </si>
  <si>
    <t>O P I S</t>
  </si>
  <si>
    <t>UKUPNI PRIHODI I PRIMICI (I+II+III+IV+V)</t>
  </si>
  <si>
    <t>I – POREZNI PRIHODI</t>
  </si>
  <si>
    <t>Porez na dobit pojedinaca i poduzeća</t>
  </si>
  <si>
    <t>Porez na plaću i radnu snagu</t>
  </si>
  <si>
    <t>Porez na imovinu</t>
  </si>
  <si>
    <t>Domaći porezi na dobra i usluge</t>
  </si>
  <si>
    <t>Porez na dohodak</t>
  </si>
  <si>
    <t>Prihodi od neizravnih poreza</t>
  </si>
  <si>
    <t>Ostali porezi</t>
  </si>
  <si>
    <t>II – NEPOREZNI PRIHODI</t>
  </si>
  <si>
    <t>Prihodi od poduzetničkih aktivnosti i imovine</t>
  </si>
  <si>
    <t>Prihodi od terminala</t>
  </si>
  <si>
    <t>Prihodi od zakupnina</t>
  </si>
  <si>
    <t>Prihodi od kamate</t>
  </si>
  <si>
    <t>Općinske administrativne pristojbe</t>
  </si>
  <si>
    <t>Općinske komunalne pristojbe</t>
  </si>
  <si>
    <t>Općinske komunalne naknade</t>
  </si>
  <si>
    <t>Ostale općinske naknade</t>
  </si>
  <si>
    <t>Posebne naknade - katastar</t>
  </si>
  <si>
    <t>Cestovne naknade</t>
  </si>
  <si>
    <t>Neplanirane uplate - prihodi</t>
  </si>
  <si>
    <t>III – TEKUĆE POTPORE</t>
  </si>
  <si>
    <t>IV - KAPITALNE POTPORE</t>
  </si>
  <si>
    <t>V – KAPITALNI PRIMICI</t>
  </si>
  <si>
    <t>UKUPNI RASHODI I IZDACI (I+II)</t>
  </si>
  <si>
    <t>I – RASHODI</t>
  </si>
  <si>
    <t>Plaće i naknade troškova zaposlenih</t>
  </si>
  <si>
    <t>Bruto plaće i naknade plaća</t>
  </si>
  <si>
    <t>Naknade troškova zaposlenih</t>
  </si>
  <si>
    <t>Doprinos poslodavca</t>
  </si>
  <si>
    <t>Putni troškovi</t>
  </si>
  <si>
    <t>Izdaci za energiju</t>
  </si>
  <si>
    <t>Nabavka materijala i sitnog inventara</t>
  </si>
  <si>
    <t>Izdaci za usluge prijevoza i goriva</t>
  </si>
  <si>
    <t>Izdaci za tekuće održavanje</t>
  </si>
  <si>
    <t>Izdaci osiguranja, bankovnih usluga i usluga platnog prometa</t>
  </si>
  <si>
    <t>Ugovorene i druge posebne usluge</t>
  </si>
  <si>
    <t>Naknade za korištenje terminala – UINO</t>
  </si>
  <si>
    <t>Tekući grantovi</t>
  </si>
  <si>
    <t>Grant MZ Domaljevac</t>
  </si>
  <si>
    <t>Grant MZ Bazik</t>
  </si>
  <si>
    <t>Grant MZ Grebnice</t>
  </si>
  <si>
    <t>Grant MZ Brvnik</t>
  </si>
  <si>
    <t>Grant za JU „Dječji vrtić“ Domaljevac</t>
  </si>
  <si>
    <t>Grant za Dom zdravlja Domaljevac- Šamac, potpora radu</t>
  </si>
  <si>
    <t>Grant za Centar za socijalni rad Domaljevac</t>
  </si>
  <si>
    <t>Grant za sport</t>
  </si>
  <si>
    <t>Grant za kulturu</t>
  </si>
  <si>
    <t>Obilježavanje značajnih datuma</t>
  </si>
  <si>
    <t>Obilježavanje značajnih datuma iz Domovinskog rata</t>
  </si>
  <si>
    <t>Grant za civilnu zaštitu</t>
  </si>
  <si>
    <t>Potpore učenicima i studentima</t>
  </si>
  <si>
    <t>Potpore za novorođenu djecu</t>
  </si>
  <si>
    <t>Grant za povratak raseljenih osoba</t>
  </si>
  <si>
    <t>Grant za zdravstvene i socijalne potrebe</t>
  </si>
  <si>
    <t>Grant za razvojačene branitelje</t>
  </si>
  <si>
    <t>Prijevoz učenika</t>
  </si>
  <si>
    <t>Grant za obrazovanje i informiranje</t>
  </si>
  <si>
    <t>Transfer za parlamentarne političke stranke</t>
  </si>
  <si>
    <t>Grant udrugama proisteklim iz Domovinskog rata</t>
  </si>
  <si>
    <t>Grant za poljoprivredu</t>
  </si>
  <si>
    <t>Grant za razvoj poduzetništva i obrta</t>
  </si>
  <si>
    <t>Ostali grantovi – povrat i drugo</t>
  </si>
  <si>
    <t>Kapitalni grantovi</t>
  </si>
  <si>
    <t>II – KAPITALNI IZDACI</t>
  </si>
  <si>
    <t>Izgradnja vodovodne mreže</t>
  </si>
  <si>
    <t>Nabavka opreme</t>
  </si>
  <si>
    <t>Nabavka stalnih sredstava u obliku prava</t>
  </si>
  <si>
    <t>Izrada prostorno-planske dokumentacije</t>
  </si>
  <si>
    <t>Rekonstrukcija cesta</t>
  </si>
  <si>
    <t>Tekuća pričuva</t>
  </si>
  <si>
    <t>Rekonstrukcija kapele u Grebnicama</t>
  </si>
  <si>
    <t>Izdaci za materijal, sitni inventar i usluge</t>
  </si>
  <si>
    <t>Izdaci za komunikaciju i komunalne usluge</t>
  </si>
  <si>
    <t xml:space="preserve">     Općinska zgrada, Carinski terminal</t>
  </si>
  <si>
    <t xml:space="preserve">     Javna rasvjeta</t>
  </si>
  <si>
    <t xml:space="preserve">     Osnovna škola</t>
  </si>
  <si>
    <t xml:space="preserve">     Srednja škola</t>
  </si>
  <si>
    <t>Grantovi neprofitnim organizacijama i udrugama građana</t>
  </si>
  <si>
    <t>Subvencije JP „Vodokom Domaljevac“ d.o.o. Domaljevac</t>
  </si>
  <si>
    <t>A-PRIHODI I PRIMICI</t>
  </si>
  <si>
    <t>B-RASHODI I IZDACI</t>
  </si>
  <si>
    <t>Naknade i pristojbe i prihodi od pružanja javnih usluga</t>
  </si>
  <si>
    <t>Posebne naknade za zaštitu od prirodnih i drugih nesreća</t>
  </si>
  <si>
    <t>Članak 1.</t>
  </si>
  <si>
    <t>OPIS</t>
  </si>
  <si>
    <t>PRORAČUN</t>
  </si>
  <si>
    <t>C-SUFICIT/DEFICIT</t>
  </si>
  <si>
    <t>Članak 2.</t>
  </si>
  <si>
    <t>Članak 3.</t>
  </si>
  <si>
    <t>Bosna i Hercegovina</t>
  </si>
  <si>
    <t>Federacija Bosne i Hercegovine</t>
  </si>
  <si>
    <t>Županija Posavska</t>
  </si>
  <si>
    <t>Općina Domaljevac-Šamac</t>
  </si>
  <si>
    <t>Općinsko vijeće</t>
  </si>
  <si>
    <t>Predsjednik O.V-a</t>
  </si>
  <si>
    <t>Miroslav Piljić</t>
  </si>
  <si>
    <t>Rekonstrukcija vodoprivrednih objekata – Uređenje kanala Jadrice faza III,</t>
  </si>
  <si>
    <t>Uređenje zgrade Centra za zdravo starenje</t>
  </si>
  <si>
    <t xml:space="preserve">Ova Odluka stupa na snagu danom donošenja, objavit će se u „Službenom glasilu općine Domaljevac-Šamac“, </t>
  </si>
  <si>
    <t>staza u ulici 104 brigade HVO</t>
  </si>
  <si>
    <t>PRORAČUN ZA 2025.GODINU</t>
  </si>
  <si>
    <t xml:space="preserve"> a primjenjivati će se za fiskalnu 2025. godinu.</t>
  </si>
  <si>
    <t>OPĆINE DOMALJEVAC-ŠAMAC ZA 2025.GODINU</t>
  </si>
  <si>
    <t xml:space="preserve">
 	Proračun općine Domaljevac-Šamac za 2025. godinu sastoji se od:</t>
  </si>
  <si>
    <t>PRORAČUN ZA 2025. GODINU</t>
  </si>
  <si>
    <t>Otpis nenaplativih potraživanja</t>
  </si>
  <si>
    <t>INDEKS</t>
  </si>
  <si>
    <t>Grant za pomoć pri stambenom zbrinjavanju mladih obitelji i socijalnih kategorija</t>
  </si>
  <si>
    <t>Ostali kapitalni grantovi</t>
  </si>
  <si>
    <t>Rekonstrukcija i investicijsko održavanje</t>
  </si>
  <si>
    <t xml:space="preserve"> "ŠKOLA PLIVANJA"</t>
  </si>
  <si>
    <t>Udruge građana</t>
  </si>
  <si>
    <t>Nabavka biljaka</t>
  </si>
  <si>
    <t>sanacija i rekonstrukcija dijela ulice Palih branitelja</t>
  </si>
  <si>
    <t>ODLUKA O IZMJENAMA I DOPUNAMA PRORAČUNA</t>
  </si>
  <si>
    <t>IZMJENE I DOPUNE PRORAČUNA ZA 2025. GODINU</t>
  </si>
  <si>
    <t>Temeljem članka 1. ove Odluke mijenjaju se pokazatelji prihoda i primitaka, rashoda i izdataka kako sljedi u tabelama "A" i "B" koje su sastavi dio ove Odluke.</t>
  </si>
  <si>
    <t>Uređenje i sanacija vodnih objekata</t>
  </si>
  <si>
    <t>Sanacija krovišta na sportskom centru u Domaljevcu</t>
  </si>
  <si>
    <t>IZMJENE I DOPUNE ZA 2025. GODINU</t>
  </si>
  <si>
    <t>EKONO-MSKI KOD</t>
  </si>
  <si>
    <t>Rekonstrukcija i sanacija školskog igrališta u Domaljevcu</t>
  </si>
  <si>
    <t>Izgradnja puta ulica Sv. Ana-odvojak 1 d 104 brigade HVO</t>
  </si>
  <si>
    <t>Uređenje kanala Stanići</t>
  </si>
  <si>
    <t>Rekonstrukcija lokalnog puta „Domaljevac- Bazik“ u sklopu IFAD projekta</t>
  </si>
  <si>
    <t xml:space="preserve">Uređenje parka Švigrina bara </t>
  </si>
  <si>
    <t>U Proračunu općine Domaljevac-Šamac za 2025. godinu ("Službeno glasilo općine Domaljevac-Šamac", broj 3/25), članak 1. mijenja se i glasi:</t>
  </si>
  <si>
    <t>Na temelju članka 7. i 37. Zakona o proračunima u Federaciji Bosne i Hercegovine</t>
  </si>
  <si>
    <t xml:space="preserve"> ("Službene novine Federacije BiH", broj 102/13, 9/14, 13/14, 8/15,</t>
  </si>
  <si>
    <t xml:space="preserve">5/18 i 11/19 99/19 i 25 a/22) i članka 106. Statuta općine Domaljevac-Šamac </t>
  </si>
  <si>
    <t xml:space="preserve">("Službeno glasilo općine Domaljevac-Šamac, broj 3/09 i 1/10), Općinsko vijeće </t>
  </si>
  <si>
    <t>Broj: 04-04-203/25</t>
  </si>
  <si>
    <t>Domaljevac, 30.12.2025.godine</t>
  </si>
  <si>
    <t>Domaljevac-Šamac na svojoj VIII. redovnoj sjednici održanoj dana 30.12.2025. godine, donosi: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</si>
</sst>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name val="Calibri"/>
      <family val="2"/>
      <scheme val="minor"/>
    </font>
    <font>
      <b/>
      <sz val="1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0" fillId="0" borderId="2" xfId="0" applyBorder="1" applyAlignment="1">
      <alignment horizontal="center"/>
    </xf>
    <xf numFmtId="0" fontId="0" fillId="0" borderId="2" xfId="0" applyBorder="1"/>
    <xf numFmtId="3" fontId="0" fillId="0" borderId="2" xfId="0" applyNumberFormat="1" applyBorder="1" applyAlignment="1">
      <alignment horizontal="center"/>
    </xf>
    <xf numFmtId="0" fontId="9" fillId="0" borderId="2" xfId="0" applyFont="1" applyBorder="1"/>
    <xf numFmtId="0" fontId="0" fillId="0" borderId="2" xfId="0" applyBorder="1" applyAlignment="1">
      <alignment wrapText="1"/>
    </xf>
    <xf numFmtId="0" fontId="14" fillId="0" borderId="0" xfId="0" applyFont="1"/>
    <xf numFmtId="0" fontId="15" fillId="0" borderId="0" xfId="0" applyFont="1"/>
    <xf numFmtId="0" fontId="0" fillId="0" borderId="11" xfId="0" applyBorder="1" applyAlignment="1">
      <alignment horizontal="center" vertical="center" wrapText="1"/>
    </xf>
    <xf numFmtId="0" fontId="0" fillId="0" borderId="11" xfId="0" applyBorder="1"/>
    <xf numFmtId="0" fontId="0" fillId="0" borderId="13" xfId="0" applyBorder="1" applyAlignment="1">
      <alignment vertical="center" wrapText="1"/>
    </xf>
    <xf numFmtId="0" fontId="0" fillId="0" borderId="12" xfId="0" applyBorder="1" applyAlignment="1">
      <alignment horizontal="center"/>
    </xf>
    <xf numFmtId="0" fontId="9" fillId="0" borderId="0" xfId="0" applyFont="1"/>
    <xf numFmtId="4" fontId="0" fillId="0" borderId="0" xfId="0" applyNumberFormat="1"/>
    <xf numFmtId="0" fontId="0" fillId="0" borderId="0" xfId="0" applyAlignment="1">
      <alignment wrapText="1"/>
    </xf>
    <xf numFmtId="2" fontId="0" fillId="0" borderId="0" xfId="0" applyNumberFormat="1"/>
    <xf numFmtId="0" fontId="17" fillId="0" borderId="0" xfId="0" applyFont="1"/>
    <xf numFmtId="0" fontId="4" fillId="0" borderId="0" xfId="0" applyFont="1"/>
    <xf numFmtId="0" fontId="0" fillId="3" borderId="0" xfId="0" applyFill="1"/>
    <xf numFmtId="0" fontId="16" fillId="3" borderId="0" xfId="0" applyFont="1" applyFill="1"/>
    <xf numFmtId="3" fontId="12" fillId="3" borderId="7" xfId="0" applyNumberFormat="1" applyFont="1" applyFill="1" applyBorder="1" applyAlignment="1">
      <alignment horizontal="center"/>
    </xf>
    <xf numFmtId="3" fontId="9" fillId="3" borderId="5" xfId="0" applyNumberFormat="1" applyFont="1" applyFill="1" applyBorder="1" applyAlignment="1">
      <alignment horizontal="center"/>
    </xf>
    <xf numFmtId="3" fontId="9" fillId="3" borderId="2" xfId="0" applyNumberFormat="1" applyFont="1" applyFill="1" applyBorder="1" applyAlignment="1">
      <alignment horizontal="center"/>
    </xf>
    <xf numFmtId="3" fontId="0" fillId="3" borderId="2" xfId="0" applyNumberFormat="1" applyFill="1" applyBorder="1" applyAlignment="1">
      <alignment horizontal="center"/>
    </xf>
    <xf numFmtId="3" fontId="0" fillId="3" borderId="0" xfId="0" applyNumberFormat="1" applyFill="1"/>
    <xf numFmtId="3" fontId="0" fillId="3" borderId="2" xfId="0" applyNumberFormat="1" applyFill="1" applyBorder="1" applyAlignment="1">
      <alignment horizontal="center" vertical="center"/>
    </xf>
    <xf numFmtId="3" fontId="10" fillId="3" borderId="5" xfId="0" applyNumberFormat="1" applyFont="1" applyFill="1" applyBorder="1" applyAlignment="1">
      <alignment horizontal="center"/>
    </xf>
    <xf numFmtId="3" fontId="4" fillId="3" borderId="2" xfId="0" applyNumberFormat="1" applyFont="1" applyFill="1" applyBorder="1" applyAlignment="1">
      <alignment horizontal="center"/>
    </xf>
    <xf numFmtId="0" fontId="3" fillId="0" borderId="0" xfId="0" applyFont="1"/>
    <xf numFmtId="3" fontId="0" fillId="3" borderId="1" xfId="0" applyNumberFormat="1" applyFill="1" applyBorder="1" applyAlignment="1">
      <alignment horizontal="center"/>
    </xf>
    <xf numFmtId="0" fontId="9" fillId="2" borderId="7" xfId="0" applyFont="1" applyFill="1" applyBorder="1" applyAlignment="1">
      <alignment horizontal="center" wrapText="1"/>
    </xf>
    <xf numFmtId="3" fontId="0" fillId="3" borderId="9" xfId="0" applyNumberFormat="1" applyFill="1" applyBorder="1" applyAlignment="1">
      <alignment horizontal="center"/>
    </xf>
    <xf numFmtId="3" fontId="9" fillId="3" borderId="23" xfId="0" applyNumberFormat="1" applyFont="1" applyFill="1" applyBorder="1" applyAlignment="1">
      <alignment horizontal="center" vertical="center"/>
    </xf>
    <xf numFmtId="3" fontId="12" fillId="3" borderId="21" xfId="0" applyNumberFormat="1" applyFont="1" applyFill="1" applyBorder="1" applyAlignment="1">
      <alignment horizontal="center"/>
    </xf>
    <xf numFmtId="3" fontId="9" fillId="3" borderId="17" xfId="0" applyNumberFormat="1" applyFont="1" applyFill="1" applyBorder="1" applyAlignment="1">
      <alignment horizontal="center"/>
    </xf>
    <xf numFmtId="3" fontId="9" fillId="3" borderId="11" xfId="0" applyNumberFormat="1" applyFont="1" applyFill="1" applyBorder="1" applyAlignment="1">
      <alignment horizontal="center"/>
    </xf>
    <xf numFmtId="3" fontId="0" fillId="3" borderId="11" xfId="0" applyNumberFormat="1" applyFill="1" applyBorder="1" applyAlignment="1">
      <alignment horizontal="center"/>
    </xf>
    <xf numFmtId="3" fontId="0" fillId="3" borderId="11" xfId="0" applyNumberFormat="1" applyFill="1" applyBorder="1" applyAlignment="1">
      <alignment horizontal="center" vertical="center"/>
    </xf>
    <xf numFmtId="3" fontId="0" fillId="0" borderId="11" xfId="0" applyNumberFormat="1" applyBorder="1" applyAlignment="1">
      <alignment horizontal="center"/>
    </xf>
    <xf numFmtId="3" fontId="10" fillId="3" borderId="17" xfId="0" applyNumberFormat="1" applyFont="1" applyFill="1" applyBorder="1" applyAlignment="1">
      <alignment horizontal="center"/>
    </xf>
    <xf numFmtId="3" fontId="6" fillId="3" borderId="11" xfId="0" applyNumberFormat="1" applyFont="1" applyFill="1" applyBorder="1" applyAlignment="1">
      <alignment horizontal="center"/>
    </xf>
    <xf numFmtId="3" fontId="5" fillId="3" borderId="11" xfId="0" applyNumberFormat="1" applyFont="1" applyFill="1" applyBorder="1" applyAlignment="1">
      <alignment horizontal="center"/>
    </xf>
    <xf numFmtId="3" fontId="3" fillId="3" borderId="11" xfId="0" applyNumberFormat="1" applyFont="1" applyFill="1" applyBorder="1" applyAlignment="1">
      <alignment horizontal="center"/>
    </xf>
    <xf numFmtId="3" fontId="7" fillId="3" borderId="11" xfId="0" applyNumberFormat="1" applyFont="1" applyFill="1" applyBorder="1" applyAlignment="1">
      <alignment horizontal="center"/>
    </xf>
    <xf numFmtId="0" fontId="9" fillId="2" borderId="24" xfId="0" applyFont="1" applyFill="1" applyBorder="1" applyAlignment="1">
      <alignment horizontal="center" vertical="center" wrapText="1"/>
    </xf>
    <xf numFmtId="3" fontId="2" fillId="3" borderId="14" xfId="0" applyNumberFormat="1" applyFont="1" applyFill="1" applyBorder="1" applyAlignment="1">
      <alignment horizontal="center"/>
    </xf>
    <xf numFmtId="3" fontId="0" fillId="3" borderId="20" xfId="0" applyNumberFormat="1" applyFill="1" applyBorder="1" applyAlignment="1">
      <alignment horizontal="center"/>
    </xf>
    <xf numFmtId="4" fontId="0" fillId="3" borderId="0" xfId="0" applyNumberFormat="1" applyFill="1" applyAlignment="1">
      <alignment vertical="center"/>
    </xf>
    <xf numFmtId="3" fontId="0" fillId="0" borderId="0" xfId="0" applyNumberFormat="1"/>
    <xf numFmtId="0" fontId="9" fillId="2" borderId="22" xfId="0" applyFont="1" applyFill="1" applyBorder="1" applyAlignment="1">
      <alignment horizontal="center" wrapText="1"/>
    </xf>
    <xf numFmtId="0" fontId="9" fillId="2" borderId="2" xfId="0" applyFont="1" applyFill="1" applyBorder="1"/>
    <xf numFmtId="0" fontId="9" fillId="2" borderId="2" xfId="0" applyFont="1" applyFill="1" applyBorder="1" applyAlignment="1">
      <alignment horizontal="center"/>
    </xf>
    <xf numFmtId="0" fontId="9" fillId="2" borderId="2" xfId="0" applyFont="1" applyFill="1" applyBorder="1" applyAlignment="1">
      <alignment horizontal="center" wrapText="1"/>
    </xf>
    <xf numFmtId="0" fontId="18" fillId="2" borderId="2" xfId="0" applyFont="1" applyFill="1" applyBorder="1" applyAlignment="1">
      <alignment horizontal="center" wrapText="1"/>
    </xf>
    <xf numFmtId="0" fontId="9" fillId="2" borderId="2" xfId="0" applyFont="1" applyFill="1" applyBorder="1" applyAlignment="1">
      <alignment horizontal="center" vertical="center"/>
    </xf>
    <xf numFmtId="3" fontId="12" fillId="0" borderId="2" xfId="0" applyNumberFormat="1" applyFont="1" applyBorder="1" applyAlignment="1">
      <alignment horizontal="center"/>
    </xf>
    <xf numFmtId="3" fontId="9" fillId="0" borderId="2" xfId="0" applyNumberFormat="1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3" fontId="13" fillId="0" borderId="2" xfId="0" applyNumberFormat="1" applyFont="1" applyBorder="1" applyAlignment="1">
      <alignment horizontal="center"/>
    </xf>
    <xf numFmtId="0" fontId="0" fillId="0" borderId="27" xfId="0" applyBorder="1"/>
    <xf numFmtId="0" fontId="0" fillId="0" borderId="29" xfId="0" applyBorder="1"/>
    <xf numFmtId="3" fontId="0" fillId="0" borderId="29" xfId="0" applyNumberFormat="1" applyBorder="1" applyAlignment="1">
      <alignment horizontal="center"/>
    </xf>
    <xf numFmtId="0" fontId="9" fillId="2" borderId="23" xfId="0" applyFont="1" applyFill="1" applyBorder="1" applyAlignment="1">
      <alignment wrapText="1"/>
    </xf>
    <xf numFmtId="0" fontId="0" fillId="3" borderId="23" xfId="0" applyFill="1" applyBorder="1" applyAlignment="1">
      <alignment horizontal="center"/>
    </xf>
    <xf numFmtId="0" fontId="0" fillId="3" borderId="25" xfId="0" applyFill="1" applyBorder="1" applyAlignment="1">
      <alignment horizontal="center"/>
    </xf>
    <xf numFmtId="0" fontId="9" fillId="3" borderId="30" xfId="0" applyFont="1" applyFill="1" applyBorder="1" applyAlignment="1">
      <alignment horizontal="center"/>
    </xf>
    <xf numFmtId="0" fontId="0" fillId="3" borderId="30" xfId="0" applyFill="1" applyBorder="1" applyAlignment="1">
      <alignment horizontal="center"/>
    </xf>
    <xf numFmtId="0" fontId="9" fillId="3" borderId="31" xfId="0" applyFont="1" applyFill="1" applyBorder="1" applyAlignment="1">
      <alignment horizontal="center" wrapText="1"/>
    </xf>
    <xf numFmtId="0" fontId="8" fillId="3" borderId="30" xfId="0" applyFont="1" applyFill="1" applyBorder="1" applyAlignment="1">
      <alignment horizontal="center"/>
    </xf>
    <xf numFmtId="0" fontId="0" fillId="3" borderId="27" xfId="0" applyFill="1" applyBorder="1" applyAlignment="1">
      <alignment horizontal="center"/>
    </xf>
    <xf numFmtId="0" fontId="0" fillId="3" borderId="30" xfId="0" applyFill="1" applyBorder="1" applyAlignment="1">
      <alignment horizontal="center" vertical="center"/>
    </xf>
    <xf numFmtId="0" fontId="9" fillId="3" borderId="23" xfId="0" applyFont="1" applyFill="1" applyBorder="1" applyAlignment="1">
      <alignment horizontal="center"/>
    </xf>
    <xf numFmtId="0" fontId="11" fillId="3" borderId="30" xfId="0" applyFont="1" applyFill="1" applyBorder="1" applyAlignment="1">
      <alignment horizontal="center"/>
    </xf>
    <xf numFmtId="0" fontId="0" fillId="3" borderId="32" xfId="0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3" borderId="6" xfId="0" applyFont="1" applyFill="1" applyBorder="1"/>
    <xf numFmtId="0" fontId="9" fillId="3" borderId="4" xfId="0" applyFont="1" applyFill="1" applyBorder="1"/>
    <xf numFmtId="0" fontId="9" fillId="3" borderId="3" xfId="0" applyFont="1" applyFill="1" applyBorder="1"/>
    <xf numFmtId="0" fontId="0" fillId="3" borderId="3" xfId="0" applyFill="1" applyBorder="1"/>
    <xf numFmtId="0" fontId="9" fillId="3" borderId="8" xfId="0" applyFont="1" applyFill="1" applyBorder="1" applyAlignment="1">
      <alignment wrapText="1"/>
    </xf>
    <xf numFmtId="0" fontId="8" fillId="3" borderId="3" xfId="0" applyFont="1" applyFill="1" applyBorder="1"/>
    <xf numFmtId="0" fontId="0" fillId="3" borderId="10" xfId="0" applyFill="1" applyBorder="1"/>
    <xf numFmtId="0" fontId="0" fillId="3" borderId="3" xfId="0" applyFill="1" applyBorder="1" applyAlignment="1">
      <alignment wrapText="1"/>
    </xf>
    <xf numFmtId="0" fontId="0" fillId="3" borderId="3" xfId="0" applyFill="1" applyBorder="1" applyAlignment="1">
      <alignment vertical="center" wrapText="1"/>
    </xf>
    <xf numFmtId="0" fontId="11" fillId="3" borderId="3" xfId="0" applyFont="1" applyFill="1" applyBorder="1"/>
    <xf numFmtId="0" fontId="9" fillId="3" borderId="23" xfId="0" applyFont="1" applyFill="1" applyBorder="1"/>
    <xf numFmtId="0" fontId="0" fillId="3" borderId="4" xfId="0" applyFill="1" applyBorder="1"/>
    <xf numFmtId="0" fontId="0" fillId="3" borderId="3" xfId="0" applyFill="1" applyBorder="1" applyAlignment="1">
      <alignment wrapText="1" shrinkToFit="1"/>
    </xf>
    <xf numFmtId="0" fontId="0" fillId="0" borderId="3" xfId="0" applyBorder="1"/>
    <xf numFmtId="0" fontId="0" fillId="3" borderId="28" xfId="0" applyFill="1" applyBorder="1"/>
    <xf numFmtId="0" fontId="0" fillId="0" borderId="0" xfId="0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3" fontId="12" fillId="3" borderId="2" xfId="0" applyNumberFormat="1" applyFont="1" applyFill="1" applyBorder="1" applyAlignment="1">
      <alignment horizontal="center"/>
    </xf>
    <xf numFmtId="0" fontId="0" fillId="0" borderId="19" xfId="0" applyBorder="1" applyAlignment="1">
      <alignment horizontal="center"/>
    </xf>
    <xf numFmtId="0" fontId="9" fillId="2" borderId="24" xfId="0" applyFont="1" applyFill="1" applyBorder="1" applyAlignment="1">
      <alignment horizontal="center" wrapText="1"/>
    </xf>
    <xf numFmtId="3" fontId="0" fillId="0" borderId="34" xfId="0" applyNumberFormat="1" applyBorder="1" applyAlignment="1">
      <alignment horizontal="center"/>
    </xf>
    <xf numFmtId="0" fontId="0" fillId="0" borderId="0" xfId="0" applyAlignment="1">
      <alignment horizontal="center" wrapText="1"/>
    </xf>
    <xf numFmtId="3" fontId="9" fillId="3" borderId="35" xfId="0" applyNumberFormat="1" applyFont="1" applyFill="1" applyBorder="1" applyAlignment="1">
      <alignment horizontal="center"/>
    </xf>
    <xf numFmtId="3" fontId="1" fillId="3" borderId="11" xfId="0" applyNumberFormat="1" applyFont="1" applyFill="1" applyBorder="1" applyAlignment="1">
      <alignment horizontal="center"/>
    </xf>
    <xf numFmtId="0" fontId="0" fillId="0" borderId="0" xfId="0" applyAlignment="1">
      <alignment horizontal="center" wrapText="1"/>
    </xf>
    <xf numFmtId="3" fontId="9" fillId="0" borderId="11" xfId="0" applyNumberFormat="1" applyFont="1" applyBorder="1" applyAlignment="1">
      <alignment horizontal="center"/>
    </xf>
    <xf numFmtId="3" fontId="9" fillId="0" borderId="12" xfId="0" applyNumberFormat="1" applyFont="1" applyBorder="1" applyAlignment="1">
      <alignment horizontal="center"/>
    </xf>
    <xf numFmtId="3" fontId="9" fillId="0" borderId="13" xfId="0" applyNumberFormat="1" applyFont="1" applyBorder="1" applyAlignment="1">
      <alignment horizontal="center"/>
    </xf>
    <xf numFmtId="3" fontId="12" fillId="3" borderId="11" xfId="0" applyNumberFormat="1" applyFont="1" applyFill="1" applyBorder="1" applyAlignment="1">
      <alignment horizontal="center"/>
    </xf>
    <xf numFmtId="3" fontId="12" fillId="3" borderId="12" xfId="0" applyNumberFormat="1" applyFont="1" applyFill="1" applyBorder="1" applyAlignment="1">
      <alignment horizontal="center"/>
    </xf>
    <xf numFmtId="3" fontId="12" fillId="3" borderId="13" xfId="0" applyNumberFormat="1" applyFont="1" applyFill="1" applyBorder="1" applyAlignment="1">
      <alignment horizontal="center"/>
    </xf>
    <xf numFmtId="0" fontId="9" fillId="2" borderId="9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wrapText="1"/>
    </xf>
    <xf numFmtId="0" fontId="9" fillId="2" borderId="12" xfId="0" applyFont="1" applyFill="1" applyBorder="1" applyAlignment="1">
      <alignment horizontal="center" wrapText="1"/>
    </xf>
    <xf numFmtId="0" fontId="9" fillId="2" borderId="13" xfId="0" applyFont="1" applyFill="1" applyBorder="1" applyAlignment="1">
      <alignment horizontal="center" wrapText="1"/>
    </xf>
    <xf numFmtId="0" fontId="1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3" fontId="12" fillId="0" borderId="11" xfId="0" applyNumberFormat="1" applyFont="1" applyBorder="1" applyAlignment="1">
      <alignment horizontal="center"/>
    </xf>
    <xf numFmtId="3" fontId="12" fillId="0" borderId="12" xfId="0" applyNumberFormat="1" applyFont="1" applyBorder="1" applyAlignment="1">
      <alignment horizontal="center"/>
    </xf>
    <xf numFmtId="3" fontId="12" fillId="0" borderId="13" xfId="0" applyNumberFormat="1" applyFont="1" applyBorder="1" applyAlignment="1">
      <alignment horizontal="center"/>
    </xf>
    <xf numFmtId="0" fontId="0" fillId="3" borderId="31" xfId="0" applyFill="1" applyBorder="1" applyAlignment="1">
      <alignment horizontal="center" wrapText="1"/>
    </xf>
    <xf numFmtId="0" fontId="0" fillId="3" borderId="25" xfId="0" applyFill="1" applyBorder="1" applyAlignment="1">
      <alignment horizontal="center" wrapText="1"/>
    </xf>
    <xf numFmtId="0" fontId="0" fillId="3" borderId="33" xfId="0" applyFill="1" applyBorder="1" applyAlignment="1">
      <alignment horizontal="center" wrapText="1"/>
    </xf>
    <xf numFmtId="0" fontId="0" fillId="3" borderId="26" xfId="0" applyFill="1" applyBorder="1" applyAlignment="1">
      <alignment horizontal="center" wrapText="1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31"/>
  <sheetViews>
    <sheetView tabSelected="1" workbookViewId="0">
      <selection activeCell="B12" sqref="B11:K12"/>
    </sheetView>
  </sheetViews>
  <sheetFormatPr defaultRowHeight="15" x14ac:dyDescent="0.25"/>
  <cols>
    <col min="1" max="1" width="4" customWidth="1"/>
    <col min="2" max="2" width="19.5703125" customWidth="1"/>
    <col min="4" max="4" width="10.140625" bestFit="1" customWidth="1"/>
    <col min="5" max="5" width="1.140625" customWidth="1"/>
    <col min="8" max="8" width="9.140625" hidden="1" customWidth="1"/>
    <col min="9" max="9" width="16.140625" customWidth="1"/>
    <col min="10" max="10" width="9" customWidth="1"/>
    <col min="11" max="11" width="9.140625" hidden="1" customWidth="1"/>
  </cols>
  <sheetData>
    <row r="1" spans="2:11" ht="24" customHeight="1" x14ac:dyDescent="0.25">
      <c r="H1" s="12"/>
      <c r="I1" s="12"/>
    </row>
    <row r="2" spans="2:11" ht="73.5" customHeight="1" x14ac:dyDescent="0.25">
      <c r="B2" s="99" t="s">
        <v>130</v>
      </c>
      <c r="C2" s="99"/>
      <c r="D2" s="99"/>
      <c r="E2" s="99"/>
      <c r="F2" s="99"/>
      <c r="G2" s="99"/>
      <c r="H2" s="99"/>
      <c r="I2" s="99"/>
    </row>
    <row r="3" spans="2:11" x14ac:dyDescent="0.25">
      <c r="B3" t="s">
        <v>131</v>
      </c>
    </row>
    <row r="4" spans="2:11" ht="14.25" customHeight="1" x14ac:dyDescent="0.25">
      <c r="B4" t="s">
        <v>132</v>
      </c>
    </row>
    <row r="5" spans="2:11" ht="13.5" customHeight="1" x14ac:dyDescent="0.25">
      <c r="B5" t="s">
        <v>133</v>
      </c>
    </row>
    <row r="6" spans="2:11" ht="14.25" customHeight="1" x14ac:dyDescent="0.25">
      <c r="B6" t="s">
        <v>136</v>
      </c>
    </row>
    <row r="7" spans="2:11" ht="14.25" customHeight="1" x14ac:dyDescent="0.25"/>
    <row r="11" spans="2:11" ht="29.25" customHeight="1" x14ac:dyDescent="0.25">
      <c r="B11" s="111" t="s">
        <v>117</v>
      </c>
      <c r="C11" s="112"/>
      <c r="D11" s="112"/>
      <c r="E11" s="112"/>
      <c r="F11" s="112"/>
      <c r="G11" s="112"/>
      <c r="H11" s="112"/>
      <c r="I11" s="112"/>
      <c r="J11" s="112"/>
      <c r="K11" s="112"/>
    </row>
    <row r="12" spans="2:11" ht="18.75" customHeight="1" x14ac:dyDescent="0.25">
      <c r="B12" s="111" t="s">
        <v>105</v>
      </c>
      <c r="C12" s="112"/>
      <c r="D12" s="112"/>
      <c r="E12" s="112"/>
      <c r="F12" s="112"/>
      <c r="G12" s="112"/>
      <c r="H12" s="112"/>
      <c r="I12" s="112"/>
      <c r="J12" s="112"/>
      <c r="K12" s="112"/>
    </row>
    <row r="13" spans="2:11" x14ac:dyDescent="0.25">
      <c r="B13" s="122"/>
      <c r="C13" s="122"/>
      <c r="D13" s="122"/>
      <c r="E13" s="122"/>
      <c r="F13" s="122"/>
      <c r="G13" s="122"/>
      <c r="H13" s="122"/>
      <c r="I13" s="122"/>
      <c r="J13" s="122"/>
    </row>
    <row r="15" spans="2:11" x14ac:dyDescent="0.25">
      <c r="B15" s="112" t="s">
        <v>86</v>
      </c>
      <c r="C15" s="112"/>
      <c r="D15" s="112"/>
      <c r="E15" s="112"/>
      <c r="F15" s="112"/>
      <c r="G15" s="112"/>
      <c r="H15" s="112"/>
      <c r="I15" s="112"/>
      <c r="J15" s="112"/>
    </row>
    <row r="16" spans="2:11" ht="28.5" customHeight="1" x14ac:dyDescent="0.25">
      <c r="B16" s="99" t="s">
        <v>129</v>
      </c>
      <c r="C16" s="99"/>
      <c r="D16" s="99"/>
      <c r="E16" s="99"/>
      <c r="F16" s="99"/>
      <c r="G16" s="99"/>
      <c r="H16" s="99"/>
      <c r="I16" s="96"/>
    </row>
    <row r="17" spans="2:10" ht="23.45" customHeight="1" x14ac:dyDescent="0.25">
      <c r="B17" s="99" t="s">
        <v>106</v>
      </c>
      <c r="C17" s="99"/>
      <c r="D17" s="99"/>
      <c r="E17" s="99"/>
      <c r="F17" s="99"/>
      <c r="G17" s="99"/>
      <c r="H17" s="99"/>
      <c r="I17" s="99"/>
      <c r="J17" s="99"/>
    </row>
    <row r="19" spans="2:10" ht="27.75" customHeight="1" x14ac:dyDescent="0.25">
      <c r="B19" s="106" t="s">
        <v>87</v>
      </c>
      <c r="C19" s="108" t="s">
        <v>88</v>
      </c>
      <c r="D19" s="109"/>
      <c r="E19" s="109"/>
      <c r="F19" s="109"/>
      <c r="G19" s="109"/>
      <c r="H19" s="109"/>
      <c r="I19" s="110"/>
    </row>
    <row r="20" spans="2:10" ht="14.45" customHeight="1" x14ac:dyDescent="0.25">
      <c r="B20" s="115"/>
      <c r="C20" s="116" t="s">
        <v>107</v>
      </c>
      <c r="D20" s="117"/>
      <c r="E20" s="118"/>
      <c r="F20" s="116" t="s">
        <v>118</v>
      </c>
      <c r="G20" s="117"/>
      <c r="H20" s="118"/>
      <c r="I20" s="106" t="s">
        <v>118</v>
      </c>
    </row>
    <row r="21" spans="2:10" ht="28.5" customHeight="1" x14ac:dyDescent="0.25">
      <c r="B21" s="107"/>
      <c r="C21" s="119"/>
      <c r="D21" s="120"/>
      <c r="E21" s="121"/>
      <c r="F21" s="119"/>
      <c r="G21" s="120"/>
      <c r="H21" s="121"/>
      <c r="I21" s="107"/>
    </row>
    <row r="22" spans="2:10" x14ac:dyDescent="0.25">
      <c r="B22" s="8">
        <v>1</v>
      </c>
      <c r="C22" s="9"/>
      <c r="D22" s="11">
        <v>2</v>
      </c>
      <c r="E22" s="10"/>
      <c r="F22" s="113">
        <v>3</v>
      </c>
      <c r="G22" s="113"/>
      <c r="H22" s="114"/>
      <c r="I22" s="91">
        <v>4</v>
      </c>
    </row>
    <row r="23" spans="2:10" ht="22.5" customHeight="1" x14ac:dyDescent="0.25">
      <c r="B23" s="4" t="s">
        <v>82</v>
      </c>
      <c r="C23" s="100">
        <v>4339750</v>
      </c>
      <c r="D23" s="101"/>
      <c r="E23" s="102"/>
      <c r="F23" s="123">
        <v>4926800</v>
      </c>
      <c r="G23" s="124"/>
      <c r="H23" s="125"/>
      <c r="I23" s="55">
        <v>4775800</v>
      </c>
    </row>
    <row r="24" spans="2:10" ht="22.5" customHeight="1" x14ac:dyDescent="0.25">
      <c r="B24" s="4" t="s">
        <v>83</v>
      </c>
      <c r="C24" s="100">
        <v>4339750</v>
      </c>
      <c r="D24" s="101"/>
      <c r="E24" s="102"/>
      <c r="F24" s="103">
        <v>4926800</v>
      </c>
      <c r="G24" s="104"/>
      <c r="H24" s="105"/>
      <c r="I24" s="92">
        <v>4775800</v>
      </c>
    </row>
    <row r="25" spans="2:10" ht="22.5" customHeight="1" x14ac:dyDescent="0.25">
      <c r="B25" s="4" t="s">
        <v>89</v>
      </c>
      <c r="C25" s="100">
        <f>C23-C24</f>
        <v>0</v>
      </c>
      <c r="D25" s="101"/>
      <c r="E25" s="102"/>
      <c r="F25" s="100">
        <v>0</v>
      </c>
      <c r="G25" s="101"/>
      <c r="H25" s="93"/>
      <c r="I25" s="57">
        <v>0</v>
      </c>
    </row>
    <row r="28" spans="2:10" x14ac:dyDescent="0.25">
      <c r="B28" s="112" t="s">
        <v>90</v>
      </c>
      <c r="C28" s="112"/>
      <c r="D28" s="112"/>
      <c r="E28" s="112"/>
      <c r="F28" s="112"/>
      <c r="G28" s="112"/>
      <c r="H28" s="112"/>
      <c r="I28" s="112"/>
      <c r="J28" s="112"/>
    </row>
    <row r="30" spans="2:10" ht="30.75" customHeight="1" x14ac:dyDescent="0.25">
      <c r="B30" s="99" t="s">
        <v>119</v>
      </c>
      <c r="C30" s="99"/>
      <c r="D30" s="99"/>
      <c r="E30" s="99"/>
      <c r="F30" s="99"/>
      <c r="G30" s="99"/>
      <c r="H30" s="99"/>
      <c r="I30" s="90"/>
      <c r="J30" s="16"/>
    </row>
    <row r="31" spans="2:10" ht="15.75" x14ac:dyDescent="0.25">
      <c r="B31" s="28"/>
      <c r="C31" s="17"/>
      <c r="D31" s="17"/>
      <c r="E31" s="17"/>
      <c r="F31" s="17"/>
      <c r="G31" s="17"/>
      <c r="H31" s="17"/>
      <c r="I31" s="17"/>
      <c r="J31" s="16"/>
    </row>
  </sheetData>
  <mergeCells count="21">
    <mergeCell ref="B30:H30"/>
    <mergeCell ref="F22:H22"/>
    <mergeCell ref="B12:K12"/>
    <mergeCell ref="B28:J28"/>
    <mergeCell ref="B15:J15"/>
    <mergeCell ref="B19:B21"/>
    <mergeCell ref="C20:E21"/>
    <mergeCell ref="F20:H21"/>
    <mergeCell ref="B17:J17"/>
    <mergeCell ref="B13:J13"/>
    <mergeCell ref="B16:H16"/>
    <mergeCell ref="F23:H23"/>
    <mergeCell ref="B2:I2"/>
    <mergeCell ref="F25:G25"/>
    <mergeCell ref="C23:E23"/>
    <mergeCell ref="C24:E24"/>
    <mergeCell ref="C25:E25"/>
    <mergeCell ref="F24:H24"/>
    <mergeCell ref="I20:I21"/>
    <mergeCell ref="C19:I19"/>
    <mergeCell ref="B11:K11"/>
  </mergeCells>
  <pageMargins left="0" right="0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9"/>
  <sheetViews>
    <sheetView topLeftCell="A22" zoomScale="140" zoomScaleNormal="140" workbookViewId="0">
      <selection activeCell="E31" sqref="E31"/>
    </sheetView>
  </sheetViews>
  <sheetFormatPr defaultRowHeight="15" x14ac:dyDescent="0.25"/>
  <cols>
    <col min="1" max="1" width="12.85546875" customWidth="1"/>
    <col min="2" max="2" width="32.42578125" customWidth="1"/>
    <col min="3" max="3" width="15.7109375" customWidth="1"/>
    <col min="4" max="5" width="14.28515625" customWidth="1"/>
    <col min="6" max="6" width="9.5703125" customWidth="1"/>
    <col min="7" max="7" width="15" customWidth="1"/>
  </cols>
  <sheetData>
    <row r="2" spans="1:7" ht="18.75" x14ac:dyDescent="0.3">
      <c r="A2" s="6" t="s">
        <v>82</v>
      </c>
      <c r="B2" s="7"/>
    </row>
    <row r="3" spans="1:7" ht="63" x14ac:dyDescent="0.25">
      <c r="A3" s="50" t="s">
        <v>0</v>
      </c>
      <c r="B3" s="51" t="s">
        <v>1</v>
      </c>
      <c r="C3" s="52" t="s">
        <v>107</v>
      </c>
      <c r="D3" s="53" t="s">
        <v>122</v>
      </c>
      <c r="E3" s="53" t="s">
        <v>122</v>
      </c>
      <c r="F3" s="54" t="s">
        <v>109</v>
      </c>
      <c r="G3" s="18"/>
    </row>
    <row r="4" spans="1:7" x14ac:dyDescent="0.25">
      <c r="A4" s="2"/>
      <c r="B4" s="4" t="s">
        <v>2</v>
      </c>
      <c r="C4" s="55">
        <f>SUM(C5,C13,C27,C28,C29)</f>
        <v>4339750</v>
      </c>
      <c r="D4" s="55">
        <f>SUM(D5,D13,D27,D28,D29)</f>
        <v>4926800</v>
      </c>
      <c r="E4" s="55">
        <f>SUM(E5,E13,E27,E28,E29)</f>
        <v>4775800</v>
      </c>
      <c r="F4" s="56">
        <f>(E4/D4)*100</f>
        <v>96.935130307704796</v>
      </c>
      <c r="G4" s="48"/>
    </row>
    <row r="5" spans="1:7" x14ac:dyDescent="0.25">
      <c r="A5" s="57">
        <v>710000</v>
      </c>
      <c r="B5" s="4" t="s">
        <v>3</v>
      </c>
      <c r="C5" s="56">
        <f>SUM(C6:C12)</f>
        <v>1043810</v>
      </c>
      <c r="D5" s="56">
        <f>SUM(D6:D12)</f>
        <v>1088810</v>
      </c>
      <c r="E5" s="56">
        <f>SUM(E6:E12)</f>
        <v>1087810</v>
      </c>
      <c r="F5" s="56">
        <f t="shared" ref="F5:F29" si="0">(E5/D5)*100</f>
        <v>99.908156611346328</v>
      </c>
      <c r="G5" s="48"/>
    </row>
    <row r="6" spans="1:7" x14ac:dyDescent="0.25">
      <c r="A6" s="1">
        <v>711000</v>
      </c>
      <c r="B6" s="2" t="s">
        <v>4</v>
      </c>
      <c r="C6" s="1">
        <v>500</v>
      </c>
      <c r="D6" s="3">
        <v>500</v>
      </c>
      <c r="E6" s="3">
        <v>500</v>
      </c>
      <c r="F6" s="56">
        <f t="shared" si="0"/>
        <v>100</v>
      </c>
      <c r="G6" s="48"/>
    </row>
    <row r="7" spans="1:7" x14ac:dyDescent="0.25">
      <c r="A7" s="1">
        <v>713000</v>
      </c>
      <c r="B7" s="2" t="s">
        <v>5</v>
      </c>
      <c r="C7" s="1">
        <v>500</v>
      </c>
      <c r="D7" s="3">
        <v>500</v>
      </c>
      <c r="E7" s="3">
        <v>500</v>
      </c>
      <c r="F7" s="56">
        <f t="shared" si="0"/>
        <v>100</v>
      </c>
      <c r="G7" s="48"/>
    </row>
    <row r="8" spans="1:7" x14ac:dyDescent="0.25">
      <c r="A8" s="1">
        <v>714000</v>
      </c>
      <c r="B8" s="2" t="s">
        <v>6</v>
      </c>
      <c r="C8" s="3">
        <v>26000</v>
      </c>
      <c r="D8" s="3">
        <v>26000</v>
      </c>
      <c r="E8" s="3">
        <v>25000</v>
      </c>
      <c r="F8" s="56">
        <f t="shared" si="0"/>
        <v>96.15384615384616</v>
      </c>
      <c r="G8" s="48"/>
    </row>
    <row r="9" spans="1:7" x14ac:dyDescent="0.25">
      <c r="A9" s="1">
        <v>715000</v>
      </c>
      <c r="B9" s="2" t="s">
        <v>7</v>
      </c>
      <c r="C9" s="1">
        <v>500</v>
      </c>
      <c r="D9" s="3">
        <v>500</v>
      </c>
      <c r="E9" s="3">
        <v>500</v>
      </c>
      <c r="F9" s="56">
        <f t="shared" si="0"/>
        <v>100</v>
      </c>
      <c r="G9" s="48"/>
    </row>
    <row r="10" spans="1:7" x14ac:dyDescent="0.25">
      <c r="A10" s="1">
        <v>716000</v>
      </c>
      <c r="B10" s="2" t="s">
        <v>8</v>
      </c>
      <c r="C10" s="3">
        <v>255000</v>
      </c>
      <c r="D10" s="3">
        <v>300000</v>
      </c>
      <c r="E10" s="3">
        <v>300000</v>
      </c>
      <c r="F10" s="56">
        <f t="shared" si="0"/>
        <v>100</v>
      </c>
      <c r="G10" s="48"/>
    </row>
    <row r="11" spans="1:7" x14ac:dyDescent="0.25">
      <c r="A11" s="1">
        <v>717000</v>
      </c>
      <c r="B11" s="2" t="s">
        <v>9</v>
      </c>
      <c r="C11" s="3">
        <v>760810</v>
      </c>
      <c r="D11" s="3">
        <v>760810</v>
      </c>
      <c r="E11" s="3">
        <v>760810</v>
      </c>
      <c r="F11" s="56">
        <f t="shared" si="0"/>
        <v>100</v>
      </c>
      <c r="G11" s="48"/>
    </row>
    <row r="12" spans="1:7" x14ac:dyDescent="0.25">
      <c r="A12" s="1">
        <v>719000</v>
      </c>
      <c r="B12" s="2" t="s">
        <v>10</v>
      </c>
      <c r="C12" s="1">
        <v>500</v>
      </c>
      <c r="D12" s="3">
        <v>500</v>
      </c>
      <c r="E12" s="3">
        <v>500</v>
      </c>
      <c r="F12" s="56">
        <f t="shared" si="0"/>
        <v>100</v>
      </c>
      <c r="G12" s="48"/>
    </row>
    <row r="13" spans="1:7" x14ac:dyDescent="0.25">
      <c r="A13" s="57">
        <v>720000</v>
      </c>
      <c r="B13" s="4" t="s">
        <v>11</v>
      </c>
      <c r="C13" s="58">
        <f>SUM(C14,C18)</f>
        <v>1360000</v>
      </c>
      <c r="D13" s="58">
        <f>SUM(D14,D18)</f>
        <v>1425500</v>
      </c>
      <c r="E13" s="58">
        <f>SUM(E14,E18)</f>
        <v>1441500</v>
      </c>
      <c r="F13" s="56">
        <f t="shared" si="0"/>
        <v>101.12241318835495</v>
      </c>
      <c r="G13" s="48"/>
    </row>
    <row r="14" spans="1:7" ht="30" x14ac:dyDescent="0.25">
      <c r="A14" s="1">
        <v>721000</v>
      </c>
      <c r="B14" s="5" t="s">
        <v>12</v>
      </c>
      <c r="C14" s="3">
        <v>1085000</v>
      </c>
      <c r="D14" s="3">
        <f>SUM(D15:D17)</f>
        <v>1120500</v>
      </c>
      <c r="E14" s="3">
        <v>1120500</v>
      </c>
      <c r="F14" s="56">
        <f t="shared" si="0"/>
        <v>100</v>
      </c>
      <c r="G14" s="48"/>
    </row>
    <row r="15" spans="1:7" x14ac:dyDescent="0.25">
      <c r="A15" s="1"/>
      <c r="B15" s="2" t="s">
        <v>13</v>
      </c>
      <c r="C15" s="3">
        <v>1000000</v>
      </c>
      <c r="D15" s="3">
        <v>1000000</v>
      </c>
      <c r="E15" s="3">
        <v>1000000</v>
      </c>
      <c r="F15" s="56">
        <f t="shared" si="0"/>
        <v>100</v>
      </c>
      <c r="G15" s="48"/>
    </row>
    <row r="16" spans="1:7" x14ac:dyDescent="0.25">
      <c r="A16" s="1"/>
      <c r="B16" s="2" t="s">
        <v>14</v>
      </c>
      <c r="C16" s="3">
        <v>84500</v>
      </c>
      <c r="D16" s="3">
        <v>120000</v>
      </c>
      <c r="E16" s="3">
        <v>110000</v>
      </c>
      <c r="F16" s="56">
        <f t="shared" si="0"/>
        <v>91.666666666666657</v>
      </c>
      <c r="G16" s="48"/>
    </row>
    <row r="17" spans="1:7" x14ac:dyDescent="0.25">
      <c r="A17" s="1"/>
      <c r="B17" s="2" t="s">
        <v>15</v>
      </c>
      <c r="C17" s="1">
        <v>500</v>
      </c>
      <c r="D17" s="3">
        <v>500</v>
      </c>
      <c r="E17" s="3">
        <v>500</v>
      </c>
      <c r="F17" s="56">
        <f t="shared" si="0"/>
        <v>100</v>
      </c>
      <c r="G17" s="48"/>
    </row>
    <row r="18" spans="1:7" ht="30" x14ac:dyDescent="0.25">
      <c r="A18" s="1">
        <v>722000</v>
      </c>
      <c r="B18" s="5" t="s">
        <v>84</v>
      </c>
      <c r="C18" s="3">
        <v>275000</v>
      </c>
      <c r="D18" s="3">
        <f>SUM(D19:D26)</f>
        <v>305000</v>
      </c>
      <c r="E18" s="3">
        <f>SUM(E19:E26)</f>
        <v>321000</v>
      </c>
      <c r="F18" s="56">
        <f t="shared" si="0"/>
        <v>105.24590163934427</v>
      </c>
      <c r="G18" s="48"/>
    </row>
    <row r="19" spans="1:7" x14ac:dyDescent="0.25">
      <c r="A19" s="1"/>
      <c r="B19" s="2" t="s">
        <v>16</v>
      </c>
      <c r="C19" s="3">
        <v>30000</v>
      </c>
      <c r="D19" s="3">
        <v>30000</v>
      </c>
      <c r="E19" s="3">
        <v>25000</v>
      </c>
      <c r="F19" s="56">
        <f t="shared" si="0"/>
        <v>83.333333333333343</v>
      </c>
      <c r="G19" s="48"/>
    </row>
    <row r="20" spans="1:7" x14ac:dyDescent="0.25">
      <c r="A20" s="1"/>
      <c r="B20" s="2" t="s">
        <v>17</v>
      </c>
      <c r="C20" s="3">
        <v>15000</v>
      </c>
      <c r="D20" s="3">
        <v>15000</v>
      </c>
      <c r="E20" s="3">
        <v>15000</v>
      </c>
      <c r="F20" s="56">
        <f t="shared" si="0"/>
        <v>100</v>
      </c>
      <c r="G20" s="48"/>
    </row>
    <row r="21" spans="1:7" x14ac:dyDescent="0.25">
      <c r="A21" s="1"/>
      <c r="B21" s="2" t="s">
        <v>18</v>
      </c>
      <c r="C21" s="3">
        <v>150000</v>
      </c>
      <c r="D21" s="3">
        <v>150000</v>
      </c>
      <c r="E21" s="3">
        <v>150000</v>
      </c>
      <c r="F21" s="56">
        <f t="shared" si="0"/>
        <v>100</v>
      </c>
      <c r="G21" s="48"/>
    </row>
    <row r="22" spans="1:7" x14ac:dyDescent="0.25">
      <c r="A22" s="1"/>
      <c r="B22" s="2" t="s">
        <v>19</v>
      </c>
      <c r="C22" s="3">
        <v>15000</v>
      </c>
      <c r="D22" s="3">
        <v>15000</v>
      </c>
      <c r="E22" s="3">
        <v>21000</v>
      </c>
      <c r="F22" s="56">
        <f t="shared" si="0"/>
        <v>140</v>
      </c>
      <c r="G22" s="48"/>
    </row>
    <row r="23" spans="1:7" x14ac:dyDescent="0.25">
      <c r="A23" s="1"/>
      <c r="B23" s="2" t="s">
        <v>20</v>
      </c>
      <c r="C23" s="3">
        <v>18000</v>
      </c>
      <c r="D23" s="3">
        <v>18000</v>
      </c>
      <c r="E23" s="3">
        <v>15000</v>
      </c>
      <c r="F23" s="56">
        <f t="shared" si="0"/>
        <v>83.333333333333343</v>
      </c>
      <c r="G23" s="48"/>
    </row>
    <row r="24" spans="1:7" x14ac:dyDescent="0.25">
      <c r="A24" s="1"/>
      <c r="B24" s="2" t="s">
        <v>21</v>
      </c>
      <c r="C24" s="3">
        <v>25000</v>
      </c>
      <c r="D24" s="3">
        <v>30000</v>
      </c>
      <c r="E24" s="3">
        <v>30000</v>
      </c>
      <c r="F24" s="56">
        <f t="shared" si="0"/>
        <v>100</v>
      </c>
      <c r="G24" s="48"/>
    </row>
    <row r="25" spans="1:7" ht="30" x14ac:dyDescent="0.25">
      <c r="A25" s="1"/>
      <c r="B25" s="5" t="s">
        <v>85</v>
      </c>
      <c r="C25" s="3">
        <v>15000</v>
      </c>
      <c r="D25" s="3">
        <v>40000</v>
      </c>
      <c r="E25" s="3">
        <v>45000</v>
      </c>
      <c r="F25" s="56">
        <f t="shared" si="0"/>
        <v>112.5</v>
      </c>
      <c r="G25" s="48"/>
    </row>
    <row r="26" spans="1:7" x14ac:dyDescent="0.25">
      <c r="A26" s="1"/>
      <c r="B26" s="2" t="s">
        <v>22</v>
      </c>
      <c r="C26" s="3">
        <v>7000</v>
      </c>
      <c r="D26" s="3">
        <v>7000</v>
      </c>
      <c r="E26" s="3">
        <v>20000</v>
      </c>
      <c r="F26" s="56">
        <f t="shared" si="0"/>
        <v>285.71428571428572</v>
      </c>
      <c r="G26" s="48"/>
    </row>
    <row r="27" spans="1:7" x14ac:dyDescent="0.25">
      <c r="A27" s="57">
        <v>730000</v>
      </c>
      <c r="B27" s="4" t="s">
        <v>23</v>
      </c>
      <c r="C27" s="56">
        <v>804836</v>
      </c>
      <c r="D27" s="56">
        <v>649636</v>
      </c>
      <c r="E27" s="56">
        <v>483636</v>
      </c>
      <c r="F27" s="56">
        <f t="shared" si="0"/>
        <v>74.447228909727912</v>
      </c>
      <c r="G27" s="48"/>
    </row>
    <row r="28" spans="1:7" x14ac:dyDescent="0.25">
      <c r="A28" s="57">
        <v>740000</v>
      </c>
      <c r="B28" s="4" t="s">
        <v>24</v>
      </c>
      <c r="C28" s="56">
        <v>1106104</v>
      </c>
      <c r="D28" s="56">
        <v>1737854</v>
      </c>
      <c r="E28" s="56">
        <v>1737854</v>
      </c>
      <c r="F28" s="56">
        <f t="shared" si="0"/>
        <v>100</v>
      </c>
      <c r="G28" s="48"/>
    </row>
    <row r="29" spans="1:7" x14ac:dyDescent="0.25">
      <c r="A29" s="57">
        <v>811000</v>
      </c>
      <c r="B29" s="4" t="s">
        <v>25</v>
      </c>
      <c r="C29" s="56">
        <v>25000</v>
      </c>
      <c r="D29" s="56">
        <v>25000</v>
      </c>
      <c r="E29" s="56">
        <v>25000</v>
      </c>
      <c r="F29" s="56">
        <f t="shared" si="0"/>
        <v>100</v>
      </c>
      <c r="G29" s="48"/>
    </row>
  </sheetData>
  <pageMargins left="0" right="0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7"/>
  <sheetViews>
    <sheetView topLeftCell="A67" zoomScale="120" zoomScaleNormal="120" workbookViewId="0">
      <selection activeCell="F71" sqref="F71"/>
    </sheetView>
  </sheetViews>
  <sheetFormatPr defaultRowHeight="15" x14ac:dyDescent="0.25"/>
  <cols>
    <col min="1" max="1" width="7.28515625" customWidth="1"/>
    <col min="2" max="2" width="40.28515625" customWidth="1"/>
    <col min="3" max="3" width="14.85546875" customWidth="1"/>
    <col min="4" max="5" width="13.85546875" customWidth="1"/>
    <col min="6" max="6" width="9.85546875" customWidth="1"/>
    <col min="7" max="7" width="13" bestFit="1" customWidth="1"/>
    <col min="8" max="8" width="10" bestFit="1" customWidth="1"/>
    <col min="10" max="10" width="11.5703125" bestFit="1" customWidth="1"/>
    <col min="14" max="14" width="13.5703125" bestFit="1" customWidth="1"/>
  </cols>
  <sheetData>
    <row r="1" spans="1:11" x14ac:dyDescent="0.25">
      <c r="A1" s="18"/>
      <c r="B1" s="18"/>
      <c r="C1" s="18"/>
      <c r="D1" s="18"/>
      <c r="E1" s="18"/>
      <c r="F1" s="18"/>
      <c r="G1" s="18"/>
      <c r="H1" s="18"/>
      <c r="I1" s="18"/>
    </row>
    <row r="2" spans="1:11" ht="19.5" thickBot="1" x14ac:dyDescent="0.35">
      <c r="A2" s="19" t="s">
        <v>83</v>
      </c>
      <c r="B2" s="18"/>
      <c r="C2" s="18"/>
      <c r="D2" s="18"/>
      <c r="E2" s="18"/>
      <c r="F2" s="18"/>
      <c r="G2" s="18"/>
      <c r="H2" s="18"/>
      <c r="I2" s="18"/>
    </row>
    <row r="3" spans="1:11" ht="60.75" thickBot="1" x14ac:dyDescent="0.3">
      <c r="A3" s="62" t="s">
        <v>123</v>
      </c>
      <c r="B3" s="74" t="s">
        <v>1</v>
      </c>
      <c r="C3" s="30" t="s">
        <v>103</v>
      </c>
      <c r="D3" s="49" t="s">
        <v>122</v>
      </c>
      <c r="E3" s="94" t="s">
        <v>122</v>
      </c>
      <c r="F3" s="44" t="s">
        <v>109</v>
      </c>
      <c r="G3" s="47"/>
      <c r="H3" s="18"/>
      <c r="I3" s="18"/>
      <c r="J3" s="14"/>
    </row>
    <row r="4" spans="1:11" ht="23.25" customHeight="1" thickBot="1" x14ac:dyDescent="0.3">
      <c r="A4" s="63"/>
      <c r="B4" s="75" t="s">
        <v>26</v>
      </c>
      <c r="C4" s="20">
        <f>SUM(C5,C58)</f>
        <v>4339750</v>
      </c>
      <c r="D4" s="33">
        <f>SUM(D5,D58)</f>
        <v>4926800</v>
      </c>
      <c r="E4" s="33">
        <f>SUM(E5,E58)</f>
        <v>4775800</v>
      </c>
      <c r="F4" s="97">
        <f>(E4/D4)*100</f>
        <v>96.935130307704796</v>
      </c>
      <c r="G4" s="24"/>
      <c r="H4" s="18"/>
      <c r="I4" s="18"/>
      <c r="J4" s="13"/>
      <c r="K4" s="15"/>
    </row>
    <row r="5" spans="1:11" ht="15.75" customHeight="1" thickBot="1" x14ac:dyDescent="0.3">
      <c r="A5" s="64"/>
      <c r="B5" s="76" t="s">
        <v>27</v>
      </c>
      <c r="C5" s="21">
        <f>SUM(C6,C9,C10,C21,C23,C55:C56)</f>
        <v>2780750</v>
      </c>
      <c r="D5" s="34">
        <f>SUM(D6,D9,D10,D21,D23,D55:D56)</f>
        <v>2910300</v>
      </c>
      <c r="E5" s="34">
        <f>SUM(E6,E9,E10,E21,E23,E55:E56)</f>
        <v>2954300</v>
      </c>
      <c r="F5" s="97">
        <f t="shared" ref="F5:F68" si="0">(E5/D5)*100</f>
        <v>101.51187162835447</v>
      </c>
      <c r="G5" s="24"/>
      <c r="H5" s="18"/>
      <c r="I5" s="18"/>
      <c r="J5" s="13"/>
      <c r="K5" s="15"/>
    </row>
    <row r="6" spans="1:11" ht="15.75" thickBot="1" x14ac:dyDescent="0.3">
      <c r="A6" s="65">
        <v>611000</v>
      </c>
      <c r="B6" s="77" t="s">
        <v>28</v>
      </c>
      <c r="C6" s="22">
        <f>SUM(C7:C8)</f>
        <v>953250</v>
      </c>
      <c r="D6" s="35">
        <f>SUM(D7:D8)</f>
        <v>1070000</v>
      </c>
      <c r="E6" s="35">
        <f>SUM(E7:E8)</f>
        <v>1070000</v>
      </c>
      <c r="F6" s="97">
        <f t="shared" si="0"/>
        <v>100</v>
      </c>
      <c r="G6" s="24"/>
      <c r="H6" s="18"/>
      <c r="I6" s="18"/>
      <c r="J6" s="13"/>
      <c r="K6" s="15"/>
    </row>
    <row r="7" spans="1:11" ht="15.75" thickBot="1" x14ac:dyDescent="0.3">
      <c r="A7" s="66">
        <v>611100</v>
      </c>
      <c r="B7" s="78" t="s">
        <v>29</v>
      </c>
      <c r="C7" s="23">
        <v>803250</v>
      </c>
      <c r="D7" s="36">
        <v>850000</v>
      </c>
      <c r="E7" s="36">
        <v>850000</v>
      </c>
      <c r="F7" s="97">
        <f t="shared" si="0"/>
        <v>100</v>
      </c>
      <c r="G7" s="24"/>
      <c r="H7" s="18"/>
      <c r="I7" s="18"/>
      <c r="J7" s="13"/>
      <c r="K7" s="15"/>
    </row>
    <row r="8" spans="1:11" ht="15.75" thickBot="1" x14ac:dyDescent="0.3">
      <c r="A8" s="66">
        <v>611200</v>
      </c>
      <c r="B8" s="78" t="s">
        <v>30</v>
      </c>
      <c r="C8" s="23">
        <v>150000</v>
      </c>
      <c r="D8" s="36">
        <v>220000</v>
      </c>
      <c r="E8" s="36">
        <v>220000</v>
      </c>
      <c r="F8" s="97">
        <f t="shared" si="0"/>
        <v>100</v>
      </c>
      <c r="G8" s="24"/>
      <c r="H8" s="18"/>
      <c r="I8" s="18"/>
      <c r="J8" s="13"/>
      <c r="K8" s="15"/>
    </row>
    <row r="9" spans="1:11" ht="15.75" thickBot="1" x14ac:dyDescent="0.3">
      <c r="A9" s="65">
        <v>612000</v>
      </c>
      <c r="B9" s="77" t="s">
        <v>31</v>
      </c>
      <c r="C9" s="22">
        <v>84000</v>
      </c>
      <c r="D9" s="35">
        <v>80000</v>
      </c>
      <c r="E9" s="35">
        <v>75000</v>
      </c>
      <c r="F9" s="97">
        <f t="shared" si="0"/>
        <v>93.75</v>
      </c>
      <c r="G9" s="24"/>
      <c r="H9" s="18"/>
      <c r="I9" s="18"/>
      <c r="J9" s="13"/>
      <c r="K9" s="15"/>
    </row>
    <row r="10" spans="1:11" ht="15.75" thickBot="1" x14ac:dyDescent="0.3">
      <c r="A10" s="67">
        <v>613000</v>
      </c>
      <c r="B10" s="79" t="s">
        <v>74</v>
      </c>
      <c r="C10" s="22">
        <f>SUM(C11,C12,C15:C20,C22)</f>
        <v>465000</v>
      </c>
      <c r="D10" s="35">
        <f>SUM(D11,D12,D15:D20,D22)</f>
        <v>440000</v>
      </c>
      <c r="E10" s="35">
        <f>SUM(E11,E12,E15:E20,E22)</f>
        <v>470000</v>
      </c>
      <c r="F10" s="97">
        <f t="shared" si="0"/>
        <v>106.81818181818181</v>
      </c>
      <c r="G10" s="24"/>
      <c r="H10" s="18"/>
      <c r="I10" s="18"/>
      <c r="J10" s="13"/>
      <c r="K10" s="15"/>
    </row>
    <row r="11" spans="1:11" ht="15.75" thickBot="1" x14ac:dyDescent="0.3">
      <c r="A11" s="66">
        <v>613100</v>
      </c>
      <c r="B11" s="78" t="s">
        <v>32</v>
      </c>
      <c r="C11" s="23">
        <v>10000</v>
      </c>
      <c r="D11" s="36">
        <v>7000</v>
      </c>
      <c r="E11" s="36">
        <v>7000</v>
      </c>
      <c r="F11" s="97">
        <f t="shared" si="0"/>
        <v>100</v>
      </c>
      <c r="G11" s="24"/>
      <c r="H11" s="18"/>
      <c r="I11" s="18"/>
      <c r="J11" s="13"/>
      <c r="K11" s="15"/>
    </row>
    <row r="12" spans="1:11" ht="15.75" thickBot="1" x14ac:dyDescent="0.3">
      <c r="A12" s="66">
        <v>613200</v>
      </c>
      <c r="B12" s="78" t="s">
        <v>33</v>
      </c>
      <c r="C12" s="23">
        <f>SUM(C13:C14)</f>
        <v>105000</v>
      </c>
      <c r="D12" s="23">
        <f t="shared" ref="D12:E12" si="1">SUM(D13:D14)</f>
        <v>105000</v>
      </c>
      <c r="E12" s="36">
        <f t="shared" si="1"/>
        <v>105000</v>
      </c>
      <c r="F12" s="97">
        <f t="shared" si="0"/>
        <v>100</v>
      </c>
      <c r="G12" s="24"/>
      <c r="H12" s="18"/>
      <c r="I12" s="18"/>
      <c r="J12" s="13"/>
      <c r="K12" s="15"/>
    </row>
    <row r="13" spans="1:11" ht="15.75" thickBot="1" x14ac:dyDescent="0.3">
      <c r="A13" s="126"/>
      <c r="B13" s="78" t="s">
        <v>76</v>
      </c>
      <c r="C13" s="23">
        <v>55000</v>
      </c>
      <c r="D13" s="36">
        <v>55000</v>
      </c>
      <c r="E13" s="36">
        <v>55000</v>
      </c>
      <c r="F13" s="97">
        <f t="shared" si="0"/>
        <v>100</v>
      </c>
      <c r="G13" s="24"/>
      <c r="H13" s="18"/>
      <c r="I13" s="18"/>
      <c r="J13" s="13"/>
      <c r="K13" s="15"/>
    </row>
    <row r="14" spans="1:11" ht="15.75" thickBot="1" x14ac:dyDescent="0.3">
      <c r="A14" s="127"/>
      <c r="B14" s="78" t="s">
        <v>77</v>
      </c>
      <c r="C14" s="23">
        <v>50000</v>
      </c>
      <c r="D14" s="36">
        <v>50000</v>
      </c>
      <c r="E14" s="36">
        <v>50000</v>
      </c>
      <c r="F14" s="97">
        <f t="shared" si="0"/>
        <v>100</v>
      </c>
      <c r="G14" s="24"/>
      <c r="H14" s="24"/>
      <c r="I14" s="18"/>
      <c r="J14" s="13"/>
      <c r="K14" s="15"/>
    </row>
    <row r="15" spans="1:11" ht="15.75" thickBot="1" x14ac:dyDescent="0.3">
      <c r="A15" s="66">
        <v>613300</v>
      </c>
      <c r="B15" s="78" t="s">
        <v>75</v>
      </c>
      <c r="C15" s="25">
        <v>35000</v>
      </c>
      <c r="D15" s="37">
        <v>30000</v>
      </c>
      <c r="E15" s="37">
        <v>30000</v>
      </c>
      <c r="F15" s="97">
        <f t="shared" si="0"/>
        <v>100</v>
      </c>
      <c r="G15" s="24"/>
      <c r="H15" s="18"/>
      <c r="I15" s="18"/>
      <c r="J15" s="13"/>
      <c r="K15" s="15"/>
    </row>
    <row r="16" spans="1:11" ht="15.75" thickBot="1" x14ac:dyDescent="0.3">
      <c r="A16" s="66">
        <v>613400</v>
      </c>
      <c r="B16" s="78" t="s">
        <v>34</v>
      </c>
      <c r="C16" s="23">
        <v>32000</v>
      </c>
      <c r="D16" s="36">
        <v>30000</v>
      </c>
      <c r="E16" s="36">
        <v>30000</v>
      </c>
      <c r="F16" s="97">
        <f t="shared" si="0"/>
        <v>100</v>
      </c>
      <c r="G16" s="24"/>
      <c r="H16" s="18"/>
      <c r="I16" s="18"/>
      <c r="J16" s="13"/>
      <c r="K16" s="15"/>
    </row>
    <row r="17" spans="1:11" ht="15.75" thickBot="1" x14ac:dyDescent="0.3">
      <c r="A17" s="66">
        <v>613500</v>
      </c>
      <c r="B17" s="78" t="s">
        <v>35</v>
      </c>
      <c r="C17" s="23">
        <v>25000</v>
      </c>
      <c r="D17" s="36">
        <v>25000</v>
      </c>
      <c r="E17" s="36">
        <v>25000</v>
      </c>
      <c r="F17" s="97">
        <f t="shared" si="0"/>
        <v>100</v>
      </c>
      <c r="G17" s="24"/>
      <c r="H17" s="18"/>
      <c r="I17" s="18"/>
      <c r="J17" s="13"/>
      <c r="K17" s="15"/>
    </row>
    <row r="18" spans="1:11" ht="15.75" thickBot="1" x14ac:dyDescent="0.3">
      <c r="A18" s="66">
        <v>613700</v>
      </c>
      <c r="B18" s="78" t="s">
        <v>36</v>
      </c>
      <c r="C18" s="23">
        <v>75000</v>
      </c>
      <c r="D18" s="36">
        <v>60000</v>
      </c>
      <c r="E18" s="36">
        <v>60000</v>
      </c>
      <c r="F18" s="97">
        <f t="shared" si="0"/>
        <v>100</v>
      </c>
      <c r="G18" s="24"/>
      <c r="H18" s="18"/>
      <c r="I18" s="18"/>
      <c r="J18" s="13"/>
      <c r="K18" s="15"/>
    </row>
    <row r="19" spans="1:11" ht="15.75" thickBot="1" x14ac:dyDescent="0.3">
      <c r="A19" s="66">
        <v>613800</v>
      </c>
      <c r="B19" s="78" t="s">
        <v>37</v>
      </c>
      <c r="C19" s="23">
        <v>13000</v>
      </c>
      <c r="D19" s="36">
        <v>13000</v>
      </c>
      <c r="E19" s="36">
        <v>13000</v>
      </c>
      <c r="F19" s="97">
        <f t="shared" si="0"/>
        <v>100</v>
      </c>
      <c r="G19" s="24"/>
      <c r="H19" s="18"/>
      <c r="I19" s="18"/>
      <c r="J19" s="13"/>
      <c r="K19" s="15"/>
    </row>
    <row r="20" spans="1:11" ht="15.75" thickBot="1" x14ac:dyDescent="0.3">
      <c r="A20" s="66">
        <v>613900</v>
      </c>
      <c r="B20" s="78" t="s">
        <v>38</v>
      </c>
      <c r="C20" s="23">
        <v>150000</v>
      </c>
      <c r="D20" s="36">
        <v>150000</v>
      </c>
      <c r="E20" s="36">
        <v>180000</v>
      </c>
      <c r="F20" s="97">
        <f t="shared" si="0"/>
        <v>120</v>
      </c>
      <c r="G20" s="24"/>
      <c r="H20" s="18"/>
      <c r="I20" s="18"/>
      <c r="J20" s="13"/>
      <c r="K20" s="15"/>
    </row>
    <row r="21" spans="1:11" ht="15.75" thickBot="1" x14ac:dyDescent="0.3">
      <c r="A21" s="68">
        <v>613990</v>
      </c>
      <c r="B21" s="80" t="s">
        <v>39</v>
      </c>
      <c r="C21" s="22">
        <v>300000</v>
      </c>
      <c r="D21" s="35">
        <v>300000</v>
      </c>
      <c r="E21" s="35">
        <v>300000</v>
      </c>
      <c r="F21" s="97">
        <f t="shared" si="0"/>
        <v>100</v>
      </c>
      <c r="G21" s="24"/>
      <c r="H21" s="18"/>
      <c r="I21" s="18"/>
      <c r="J21" s="13"/>
      <c r="K21" s="15"/>
    </row>
    <row r="22" spans="1:11" ht="15.75" thickBot="1" x14ac:dyDescent="0.3">
      <c r="A22" s="69">
        <v>613999</v>
      </c>
      <c r="B22" s="81" t="s">
        <v>108</v>
      </c>
      <c r="C22" s="29">
        <v>20000</v>
      </c>
      <c r="D22" s="38">
        <v>20000</v>
      </c>
      <c r="E22" s="38">
        <v>20000</v>
      </c>
      <c r="F22" s="97">
        <f t="shared" si="0"/>
        <v>100</v>
      </c>
      <c r="G22" s="24"/>
      <c r="H22" s="18"/>
      <c r="I22" s="18"/>
      <c r="J22" s="13"/>
      <c r="K22" s="15"/>
    </row>
    <row r="23" spans="1:11" ht="15.75" thickBot="1" x14ac:dyDescent="0.3">
      <c r="A23" s="65">
        <v>614000</v>
      </c>
      <c r="B23" s="77" t="s">
        <v>40</v>
      </c>
      <c r="C23" s="22">
        <f>SUM(C24:C42,C45:C47,C50:C54)</f>
        <v>933500</v>
      </c>
      <c r="D23" s="35">
        <f>SUM(D24:D42,D45:D47,D50:D54)</f>
        <v>975300</v>
      </c>
      <c r="E23" s="35">
        <f>SUM(E24:E42,E45:E47,E50:E54)</f>
        <v>994300</v>
      </c>
      <c r="F23" s="97">
        <f t="shared" si="0"/>
        <v>101.94811852763253</v>
      </c>
      <c r="G23" s="24"/>
      <c r="H23" s="18"/>
      <c r="I23" s="18"/>
      <c r="J23" s="13"/>
      <c r="K23" s="15"/>
    </row>
    <row r="24" spans="1:11" ht="15.75" thickBot="1" x14ac:dyDescent="0.3">
      <c r="A24" s="66">
        <v>614100</v>
      </c>
      <c r="B24" s="78" t="s">
        <v>41</v>
      </c>
      <c r="C24" s="23">
        <v>9000</v>
      </c>
      <c r="D24" s="36">
        <v>9000</v>
      </c>
      <c r="E24" s="36">
        <v>9000</v>
      </c>
      <c r="F24" s="97">
        <f t="shared" si="0"/>
        <v>100</v>
      </c>
      <c r="G24" s="24"/>
      <c r="H24" s="18"/>
      <c r="I24" s="18"/>
      <c r="J24" s="13"/>
      <c r="K24" s="15"/>
    </row>
    <row r="25" spans="1:11" ht="15.75" thickBot="1" x14ac:dyDescent="0.3">
      <c r="A25" s="66">
        <v>614100</v>
      </c>
      <c r="B25" s="78" t="s">
        <v>42</v>
      </c>
      <c r="C25" s="23">
        <v>5000</v>
      </c>
      <c r="D25" s="36">
        <v>5000</v>
      </c>
      <c r="E25" s="36">
        <v>5000</v>
      </c>
      <c r="F25" s="97">
        <f t="shared" si="0"/>
        <v>100</v>
      </c>
      <c r="G25" s="24"/>
      <c r="H25" s="18"/>
      <c r="I25" s="18"/>
      <c r="J25" s="13"/>
      <c r="K25" s="15"/>
    </row>
    <row r="26" spans="1:11" ht="15.75" thickBot="1" x14ac:dyDescent="0.3">
      <c r="A26" s="66">
        <v>614100</v>
      </c>
      <c r="B26" s="78" t="s">
        <v>43</v>
      </c>
      <c r="C26" s="23">
        <v>6000</v>
      </c>
      <c r="D26" s="36">
        <v>6000</v>
      </c>
      <c r="E26" s="36">
        <v>6000</v>
      </c>
      <c r="F26" s="97">
        <f t="shared" si="0"/>
        <v>100</v>
      </c>
      <c r="G26" s="24"/>
      <c r="H26" s="18"/>
      <c r="I26" s="18"/>
      <c r="J26" s="13"/>
      <c r="K26" s="15"/>
    </row>
    <row r="27" spans="1:11" ht="15.75" thickBot="1" x14ac:dyDescent="0.3">
      <c r="A27" s="66">
        <v>614100</v>
      </c>
      <c r="B27" s="78" t="s">
        <v>44</v>
      </c>
      <c r="C27" s="23">
        <v>1500</v>
      </c>
      <c r="D27" s="36">
        <v>1500</v>
      </c>
      <c r="E27" s="36">
        <v>1500</v>
      </c>
      <c r="F27" s="97">
        <f t="shared" si="0"/>
        <v>100</v>
      </c>
      <c r="G27" s="24"/>
      <c r="H27" s="18"/>
      <c r="I27" s="18"/>
      <c r="J27" s="13"/>
      <c r="K27" s="15"/>
    </row>
    <row r="28" spans="1:11" ht="15.75" thickBot="1" x14ac:dyDescent="0.3">
      <c r="A28" s="66">
        <v>614100</v>
      </c>
      <c r="B28" s="78" t="s">
        <v>45</v>
      </c>
      <c r="C28" s="23">
        <v>176000</v>
      </c>
      <c r="D28" s="36">
        <v>220000</v>
      </c>
      <c r="E28" s="36">
        <v>220000</v>
      </c>
      <c r="F28" s="97">
        <f t="shared" si="0"/>
        <v>100</v>
      </c>
      <c r="G28" s="24"/>
      <c r="H28" s="18"/>
      <c r="I28" s="18"/>
      <c r="J28" s="13"/>
      <c r="K28" s="15"/>
    </row>
    <row r="29" spans="1:11" ht="15.75" thickBot="1" x14ac:dyDescent="0.3">
      <c r="A29" s="66">
        <v>614100</v>
      </c>
      <c r="B29" s="78" t="s">
        <v>46</v>
      </c>
      <c r="C29" s="23">
        <v>40000</v>
      </c>
      <c r="D29" s="36">
        <v>40000</v>
      </c>
      <c r="E29" s="36">
        <v>40000</v>
      </c>
      <c r="F29" s="97">
        <f t="shared" si="0"/>
        <v>100</v>
      </c>
      <c r="G29" s="24"/>
      <c r="H29" s="18"/>
      <c r="I29" s="18"/>
      <c r="J29" s="13"/>
      <c r="K29" s="15"/>
    </row>
    <row r="30" spans="1:11" ht="15.75" thickBot="1" x14ac:dyDescent="0.3">
      <c r="A30" s="66">
        <v>614100</v>
      </c>
      <c r="B30" s="78" t="s">
        <v>47</v>
      </c>
      <c r="C30" s="23">
        <v>80000</v>
      </c>
      <c r="D30" s="36">
        <v>80000</v>
      </c>
      <c r="E30" s="36">
        <v>80000</v>
      </c>
      <c r="F30" s="97">
        <f t="shared" si="0"/>
        <v>100</v>
      </c>
      <c r="G30" s="24"/>
      <c r="H30" s="18"/>
      <c r="I30" s="18"/>
      <c r="J30" s="13"/>
      <c r="K30" s="15"/>
    </row>
    <row r="31" spans="1:11" ht="15.75" thickBot="1" x14ac:dyDescent="0.3">
      <c r="A31" s="66">
        <v>614100</v>
      </c>
      <c r="B31" s="78" t="s">
        <v>48</v>
      </c>
      <c r="C31" s="23">
        <v>68000</v>
      </c>
      <c r="D31" s="36">
        <v>68000</v>
      </c>
      <c r="E31" s="36">
        <v>68000</v>
      </c>
      <c r="F31" s="97">
        <f t="shared" si="0"/>
        <v>100</v>
      </c>
      <c r="G31" s="24"/>
      <c r="H31" s="18"/>
      <c r="I31" s="18"/>
      <c r="J31" s="13"/>
      <c r="K31" s="15"/>
    </row>
    <row r="32" spans="1:11" ht="15.75" thickBot="1" x14ac:dyDescent="0.3">
      <c r="A32" s="66">
        <v>614100</v>
      </c>
      <c r="B32" s="78" t="s">
        <v>49</v>
      </c>
      <c r="C32" s="23">
        <v>7000</v>
      </c>
      <c r="D32" s="36">
        <v>7000</v>
      </c>
      <c r="E32" s="36">
        <v>7000</v>
      </c>
      <c r="F32" s="97">
        <f t="shared" si="0"/>
        <v>100</v>
      </c>
      <c r="G32" s="24"/>
      <c r="H32" s="18"/>
      <c r="I32" s="18"/>
      <c r="J32" s="13"/>
      <c r="K32" s="15"/>
    </row>
    <row r="33" spans="1:11" ht="15.75" thickBot="1" x14ac:dyDescent="0.3">
      <c r="A33" s="66">
        <v>614100</v>
      </c>
      <c r="B33" s="78" t="s">
        <v>50</v>
      </c>
      <c r="C33" s="23">
        <v>30000</v>
      </c>
      <c r="D33" s="36">
        <v>30000</v>
      </c>
      <c r="E33" s="36">
        <v>30000</v>
      </c>
      <c r="F33" s="97">
        <f t="shared" si="0"/>
        <v>100</v>
      </c>
      <c r="G33" s="24"/>
      <c r="H33" s="18"/>
      <c r="I33" s="18"/>
      <c r="J33" s="13"/>
      <c r="K33" s="15"/>
    </row>
    <row r="34" spans="1:11" ht="15.75" thickBot="1" x14ac:dyDescent="0.3">
      <c r="A34" s="66">
        <v>614100</v>
      </c>
      <c r="B34" s="78" t="s">
        <v>51</v>
      </c>
      <c r="C34" s="23">
        <v>5000</v>
      </c>
      <c r="D34" s="36">
        <v>5000</v>
      </c>
      <c r="E34" s="36">
        <v>5000</v>
      </c>
      <c r="F34" s="97">
        <f t="shared" si="0"/>
        <v>100</v>
      </c>
      <c r="G34" s="24"/>
      <c r="H34" s="18"/>
      <c r="I34" s="18"/>
      <c r="J34" s="13"/>
      <c r="K34" s="15"/>
    </row>
    <row r="35" spans="1:11" ht="15.75" thickBot="1" x14ac:dyDescent="0.3">
      <c r="A35" s="66">
        <v>614200</v>
      </c>
      <c r="B35" s="78" t="s">
        <v>52</v>
      </c>
      <c r="C35" s="23">
        <v>10000</v>
      </c>
      <c r="D35" s="36">
        <v>10000</v>
      </c>
      <c r="E35" s="36">
        <v>14000</v>
      </c>
      <c r="F35" s="97">
        <f t="shared" si="0"/>
        <v>140</v>
      </c>
      <c r="G35" s="24"/>
      <c r="H35" s="18"/>
      <c r="I35" s="18"/>
      <c r="J35" s="13"/>
      <c r="K35" s="15"/>
    </row>
    <row r="36" spans="1:11" ht="15.75" thickBot="1" x14ac:dyDescent="0.3">
      <c r="A36" s="66">
        <v>614200</v>
      </c>
      <c r="B36" s="78" t="s">
        <v>53</v>
      </c>
      <c r="C36" s="23">
        <v>60000</v>
      </c>
      <c r="D36" s="36">
        <v>60000</v>
      </c>
      <c r="E36" s="36">
        <v>60000</v>
      </c>
      <c r="F36" s="97">
        <f t="shared" si="0"/>
        <v>100</v>
      </c>
      <c r="G36" s="24"/>
      <c r="H36" s="18"/>
      <c r="I36" s="18"/>
      <c r="J36" s="13"/>
      <c r="K36" s="15"/>
    </row>
    <row r="37" spans="1:11" ht="45.75" thickBot="1" x14ac:dyDescent="0.3">
      <c r="A37" s="66">
        <v>614200</v>
      </c>
      <c r="B37" s="82" t="s">
        <v>110</v>
      </c>
      <c r="C37" s="23">
        <v>40000</v>
      </c>
      <c r="D37" s="36">
        <v>40000</v>
      </c>
      <c r="E37" s="36">
        <v>40000</v>
      </c>
      <c r="F37" s="97">
        <f t="shared" si="0"/>
        <v>100</v>
      </c>
      <c r="G37" s="24"/>
      <c r="H37" s="18"/>
      <c r="I37" s="18"/>
      <c r="J37" s="13"/>
      <c r="K37" s="15"/>
    </row>
    <row r="38" spans="1:11" ht="15.75" thickBot="1" x14ac:dyDescent="0.3">
      <c r="A38" s="66">
        <v>614200</v>
      </c>
      <c r="B38" s="78" t="s">
        <v>54</v>
      </c>
      <c r="C38" s="23">
        <v>24000</v>
      </c>
      <c r="D38" s="36">
        <v>24000</v>
      </c>
      <c r="E38" s="36">
        <v>24000</v>
      </c>
      <c r="F38" s="97">
        <f t="shared" si="0"/>
        <v>100</v>
      </c>
      <c r="G38" s="24"/>
      <c r="H38" s="18"/>
      <c r="I38" s="18"/>
      <c r="J38" s="13"/>
      <c r="K38" s="15"/>
    </row>
    <row r="39" spans="1:11" ht="15.75" thickBot="1" x14ac:dyDescent="0.3">
      <c r="A39" s="66">
        <v>614200</v>
      </c>
      <c r="B39" s="78" t="s">
        <v>55</v>
      </c>
      <c r="C39" s="23">
        <v>10000</v>
      </c>
      <c r="D39" s="36">
        <v>10000</v>
      </c>
      <c r="E39" s="36">
        <v>10000</v>
      </c>
      <c r="F39" s="97">
        <f t="shared" si="0"/>
        <v>100</v>
      </c>
      <c r="G39" s="24"/>
      <c r="H39" s="18"/>
      <c r="I39" s="18"/>
      <c r="J39" s="13"/>
      <c r="K39" s="15"/>
    </row>
    <row r="40" spans="1:11" ht="15.75" thickBot="1" x14ac:dyDescent="0.3">
      <c r="A40" s="66">
        <v>614200</v>
      </c>
      <c r="B40" s="78" t="s">
        <v>56</v>
      </c>
      <c r="C40" s="23">
        <v>15000</v>
      </c>
      <c r="D40" s="36">
        <v>15000</v>
      </c>
      <c r="E40" s="36">
        <v>15000</v>
      </c>
      <c r="F40" s="97">
        <f t="shared" si="0"/>
        <v>100</v>
      </c>
      <c r="G40" s="24"/>
      <c r="H40" s="18"/>
      <c r="I40" s="18"/>
      <c r="J40" s="13"/>
      <c r="K40" s="15"/>
    </row>
    <row r="41" spans="1:11" ht="15.75" thickBot="1" x14ac:dyDescent="0.3">
      <c r="A41" s="66">
        <v>614200</v>
      </c>
      <c r="B41" s="78" t="s">
        <v>57</v>
      </c>
      <c r="C41" s="23">
        <v>10000</v>
      </c>
      <c r="D41" s="36">
        <v>10000</v>
      </c>
      <c r="E41" s="36">
        <v>10000</v>
      </c>
      <c r="F41" s="97">
        <f t="shared" si="0"/>
        <v>100</v>
      </c>
      <c r="G41" s="24"/>
      <c r="H41" s="18"/>
      <c r="I41" s="18"/>
      <c r="J41" s="13"/>
      <c r="K41" s="15"/>
    </row>
    <row r="42" spans="1:11" ht="15.75" thickBot="1" x14ac:dyDescent="0.3">
      <c r="A42" s="66">
        <v>614200</v>
      </c>
      <c r="B42" s="78" t="s">
        <v>58</v>
      </c>
      <c r="C42" s="23">
        <v>110000</v>
      </c>
      <c r="D42" s="36">
        <f>SUM(D43:D44)</f>
        <v>110000</v>
      </c>
      <c r="E42" s="36">
        <f>SUM(E43:E44)</f>
        <v>129000</v>
      </c>
      <c r="F42" s="97">
        <f t="shared" si="0"/>
        <v>117.27272727272727</v>
      </c>
      <c r="G42" s="24"/>
      <c r="H42" s="18"/>
      <c r="I42" s="18"/>
      <c r="J42" s="13"/>
      <c r="K42" s="15"/>
    </row>
    <row r="43" spans="1:11" ht="15.75" thickBot="1" x14ac:dyDescent="0.3">
      <c r="A43" s="128"/>
      <c r="B43" s="78" t="s">
        <v>78</v>
      </c>
      <c r="C43" s="23">
        <v>37000</v>
      </c>
      <c r="D43" s="36">
        <v>37000</v>
      </c>
      <c r="E43" s="36">
        <v>42000</v>
      </c>
      <c r="F43" s="97">
        <f t="shared" si="0"/>
        <v>113.51351351351352</v>
      </c>
      <c r="G43" s="24"/>
      <c r="H43" s="18"/>
      <c r="I43" s="18"/>
      <c r="J43" s="13"/>
      <c r="K43" s="15"/>
    </row>
    <row r="44" spans="1:11" ht="15.75" thickBot="1" x14ac:dyDescent="0.3">
      <c r="A44" s="129"/>
      <c r="B44" s="78" t="s">
        <v>79</v>
      </c>
      <c r="C44" s="23">
        <v>73000</v>
      </c>
      <c r="D44" s="36">
        <v>73000</v>
      </c>
      <c r="E44" s="36">
        <v>87000</v>
      </c>
      <c r="F44" s="97">
        <f t="shared" si="0"/>
        <v>119.17808219178083</v>
      </c>
      <c r="G44" s="24"/>
      <c r="H44" s="18"/>
      <c r="I44" s="18"/>
      <c r="J44" s="13"/>
      <c r="K44" s="15"/>
    </row>
    <row r="45" spans="1:11" ht="15.75" thickBot="1" x14ac:dyDescent="0.3">
      <c r="A45" s="66">
        <v>614300</v>
      </c>
      <c r="B45" s="78" t="s">
        <v>59</v>
      </c>
      <c r="C45" s="23">
        <v>31000</v>
      </c>
      <c r="D45" s="36">
        <v>31000</v>
      </c>
      <c r="E45" s="36">
        <v>31000</v>
      </c>
      <c r="F45" s="97">
        <f t="shared" si="0"/>
        <v>100</v>
      </c>
      <c r="G45" s="24"/>
      <c r="H45" s="18"/>
      <c r="I45" s="18"/>
      <c r="J45" s="13"/>
      <c r="K45" s="15"/>
    </row>
    <row r="46" spans="1:11" ht="15.75" thickBot="1" x14ac:dyDescent="0.3">
      <c r="A46" s="66">
        <v>614300</v>
      </c>
      <c r="B46" s="78" t="s">
        <v>60</v>
      </c>
      <c r="C46" s="23">
        <v>11000</v>
      </c>
      <c r="D46" s="36">
        <v>11000</v>
      </c>
      <c r="E46" s="36">
        <v>11000</v>
      </c>
      <c r="F46" s="97">
        <f t="shared" si="0"/>
        <v>100</v>
      </c>
      <c r="G46" s="24"/>
      <c r="H46" s="18"/>
      <c r="I46" s="18"/>
      <c r="J46" s="13"/>
      <c r="K46" s="15"/>
    </row>
    <row r="47" spans="1:11" ht="15.75" thickBot="1" x14ac:dyDescent="0.3">
      <c r="A47" s="66">
        <v>614300</v>
      </c>
      <c r="B47" s="78" t="s">
        <v>80</v>
      </c>
      <c r="C47" s="23">
        <v>36000</v>
      </c>
      <c r="D47" s="36">
        <f>SUM(D48:D49)</f>
        <v>33800</v>
      </c>
      <c r="E47" s="36">
        <f>SUM(E48:E49)</f>
        <v>33800</v>
      </c>
      <c r="F47" s="97">
        <f t="shared" si="0"/>
        <v>100</v>
      </c>
      <c r="G47" s="24"/>
      <c r="H47" s="18"/>
      <c r="I47" s="18"/>
      <c r="J47" s="13"/>
      <c r="K47" s="15"/>
    </row>
    <row r="48" spans="1:11" ht="15.75" thickBot="1" x14ac:dyDescent="0.3">
      <c r="A48" s="59"/>
      <c r="B48" s="81" t="s">
        <v>114</v>
      </c>
      <c r="C48" s="29">
        <v>30000</v>
      </c>
      <c r="D48" s="46">
        <v>30000</v>
      </c>
      <c r="E48" s="46">
        <v>30000</v>
      </c>
      <c r="F48" s="97">
        <f t="shared" si="0"/>
        <v>100</v>
      </c>
      <c r="G48" s="24"/>
      <c r="H48" s="18"/>
      <c r="I48" s="18"/>
      <c r="J48" s="13"/>
      <c r="K48" s="15"/>
    </row>
    <row r="49" spans="1:11" ht="15.75" thickBot="1" x14ac:dyDescent="0.3">
      <c r="A49" s="66"/>
      <c r="B49" s="78" t="s">
        <v>113</v>
      </c>
      <c r="C49" s="23">
        <v>6000</v>
      </c>
      <c r="D49" s="36">
        <v>3800</v>
      </c>
      <c r="E49" s="36">
        <v>3800</v>
      </c>
      <c r="F49" s="97">
        <f t="shared" si="0"/>
        <v>100</v>
      </c>
      <c r="G49" s="24"/>
      <c r="H49" s="18"/>
      <c r="I49" s="18"/>
      <c r="J49" s="13"/>
      <c r="K49" s="15"/>
    </row>
    <row r="50" spans="1:11" ht="15.75" thickBot="1" x14ac:dyDescent="0.3">
      <c r="A50" s="66">
        <v>614300</v>
      </c>
      <c r="B50" s="84" t="s">
        <v>61</v>
      </c>
      <c r="C50" s="23">
        <v>14000</v>
      </c>
      <c r="D50" s="36">
        <v>14000</v>
      </c>
      <c r="E50" s="36">
        <v>14000</v>
      </c>
      <c r="F50" s="97">
        <f t="shared" si="0"/>
        <v>100</v>
      </c>
      <c r="G50" s="24"/>
      <c r="H50" s="18"/>
      <c r="I50" s="18"/>
      <c r="J50" s="13"/>
      <c r="K50" s="15"/>
    </row>
    <row r="51" spans="1:11" ht="15.75" thickBot="1" x14ac:dyDescent="0.3">
      <c r="A51" s="66">
        <v>614400</v>
      </c>
      <c r="B51" s="78" t="s">
        <v>81</v>
      </c>
      <c r="C51" s="23">
        <v>100000</v>
      </c>
      <c r="D51" s="36">
        <v>100000</v>
      </c>
      <c r="E51" s="36">
        <v>96000</v>
      </c>
      <c r="F51" s="97">
        <f t="shared" si="0"/>
        <v>96</v>
      </c>
      <c r="G51" s="24"/>
      <c r="H51" s="18"/>
      <c r="I51" s="18"/>
      <c r="J51" s="13"/>
      <c r="K51" s="15"/>
    </row>
    <row r="52" spans="1:11" ht="15.75" thickBot="1" x14ac:dyDescent="0.3">
      <c r="A52" s="66">
        <v>614400</v>
      </c>
      <c r="B52" s="78" t="s">
        <v>62</v>
      </c>
      <c r="C52" s="23">
        <v>15000</v>
      </c>
      <c r="D52" s="36">
        <v>15000</v>
      </c>
      <c r="E52" s="36">
        <v>15000</v>
      </c>
      <c r="F52" s="97">
        <f t="shared" si="0"/>
        <v>100</v>
      </c>
      <c r="G52" s="24"/>
      <c r="H52" s="18"/>
      <c r="I52" s="18"/>
      <c r="J52" s="13"/>
      <c r="K52" s="15"/>
    </row>
    <row r="53" spans="1:11" ht="15.75" thickBot="1" x14ac:dyDescent="0.3">
      <c r="A53" s="66">
        <v>614500</v>
      </c>
      <c r="B53" s="78" t="s">
        <v>63</v>
      </c>
      <c r="C53" s="23">
        <v>15000</v>
      </c>
      <c r="D53" s="36">
        <v>15000</v>
      </c>
      <c r="E53" s="36">
        <v>15000</v>
      </c>
      <c r="F53" s="97">
        <f t="shared" si="0"/>
        <v>100</v>
      </c>
      <c r="G53" s="24"/>
      <c r="H53" s="18"/>
      <c r="I53" s="18"/>
      <c r="J53" s="13"/>
      <c r="K53" s="15"/>
    </row>
    <row r="54" spans="1:11" ht="15.75" thickBot="1" x14ac:dyDescent="0.3">
      <c r="A54" s="66">
        <v>614800</v>
      </c>
      <c r="B54" s="78" t="s">
        <v>64</v>
      </c>
      <c r="C54" s="23">
        <v>5000</v>
      </c>
      <c r="D54" s="36">
        <v>5000</v>
      </c>
      <c r="E54" s="36">
        <v>5000</v>
      </c>
      <c r="F54" s="97">
        <f t="shared" si="0"/>
        <v>100</v>
      </c>
      <c r="G54" s="24"/>
      <c r="H54" s="18"/>
      <c r="I54" s="18"/>
      <c r="J54" s="13"/>
      <c r="K54" s="15"/>
    </row>
    <row r="55" spans="1:11" ht="15.75" thickBot="1" x14ac:dyDescent="0.3">
      <c r="A55" s="65">
        <v>614000</v>
      </c>
      <c r="B55" s="77" t="s">
        <v>72</v>
      </c>
      <c r="C55" s="22">
        <v>30000</v>
      </c>
      <c r="D55" s="35">
        <v>30000</v>
      </c>
      <c r="E55" s="35">
        <v>30000</v>
      </c>
      <c r="F55" s="97">
        <f t="shared" si="0"/>
        <v>100</v>
      </c>
      <c r="G55" s="24"/>
      <c r="H55" s="18"/>
      <c r="I55" s="18"/>
      <c r="J55" s="13"/>
      <c r="K55" s="15"/>
    </row>
    <row r="56" spans="1:11" ht="15.75" thickBot="1" x14ac:dyDescent="0.3">
      <c r="A56" s="65">
        <v>615000</v>
      </c>
      <c r="B56" s="77" t="s">
        <v>65</v>
      </c>
      <c r="C56" s="22">
        <v>15000</v>
      </c>
      <c r="D56" s="35">
        <f>SUM(D57:D57)</f>
        <v>15000</v>
      </c>
      <c r="E56" s="35">
        <v>15000</v>
      </c>
      <c r="F56" s="97">
        <f t="shared" si="0"/>
        <v>100</v>
      </c>
      <c r="G56" s="24"/>
      <c r="H56" s="18"/>
      <c r="I56" s="18"/>
      <c r="J56" s="13"/>
      <c r="K56" s="15"/>
    </row>
    <row r="57" spans="1:11" ht="15.75" thickBot="1" x14ac:dyDescent="0.3">
      <c r="A57" s="66"/>
      <c r="B57" s="81" t="s">
        <v>111</v>
      </c>
      <c r="C57" s="31">
        <v>15000</v>
      </c>
      <c r="D57" s="45">
        <v>15000</v>
      </c>
      <c r="E57" s="45">
        <v>15000</v>
      </c>
      <c r="F57" s="97">
        <f t="shared" si="0"/>
        <v>100</v>
      </c>
      <c r="G57" s="24"/>
      <c r="H57" s="18"/>
      <c r="I57" s="18"/>
      <c r="J57" s="13"/>
      <c r="K57" s="15"/>
    </row>
    <row r="58" spans="1:11" ht="15.75" thickBot="1" x14ac:dyDescent="0.3">
      <c r="A58" s="71"/>
      <c r="B58" s="85" t="s">
        <v>66</v>
      </c>
      <c r="C58" s="32">
        <f>SUM(C59:C68,C72:C77)</f>
        <v>1559000</v>
      </c>
      <c r="D58" s="32">
        <f>SUM(D59:D68,D71:D77)</f>
        <v>2016500</v>
      </c>
      <c r="E58" s="32">
        <f>SUM(E59:E68,E71:E77)</f>
        <v>1821500</v>
      </c>
      <c r="F58" s="97">
        <f t="shared" si="0"/>
        <v>90.329779320605013</v>
      </c>
      <c r="G58" s="24"/>
      <c r="H58" s="18"/>
      <c r="I58" s="18"/>
      <c r="J58" s="13"/>
      <c r="K58" s="15"/>
    </row>
    <row r="59" spans="1:11" ht="15.75" thickBot="1" x14ac:dyDescent="0.3">
      <c r="A59" s="64">
        <v>821200</v>
      </c>
      <c r="B59" s="86" t="s">
        <v>67</v>
      </c>
      <c r="C59" s="26">
        <v>700000</v>
      </c>
      <c r="D59" s="39">
        <v>800000</v>
      </c>
      <c r="E59" s="39">
        <v>800000</v>
      </c>
      <c r="F59" s="97">
        <f t="shared" si="0"/>
        <v>100</v>
      </c>
      <c r="G59" s="24"/>
      <c r="H59" s="18"/>
      <c r="I59" s="18"/>
      <c r="J59" s="13"/>
      <c r="K59" s="15"/>
    </row>
    <row r="60" spans="1:11" ht="15" customHeight="1" thickBot="1" x14ac:dyDescent="0.3">
      <c r="A60" s="70">
        <v>821200</v>
      </c>
      <c r="B60" s="87" t="s">
        <v>125</v>
      </c>
      <c r="C60" s="27"/>
      <c r="D60" s="40">
        <v>105000</v>
      </c>
      <c r="E60" s="40">
        <v>105000</v>
      </c>
      <c r="F60" s="97">
        <f t="shared" si="0"/>
        <v>100</v>
      </c>
      <c r="G60" s="24"/>
      <c r="H60" s="18"/>
      <c r="I60" s="18"/>
      <c r="J60" s="13"/>
      <c r="K60" s="15"/>
    </row>
    <row r="61" spans="1:11" ht="15.75" thickBot="1" x14ac:dyDescent="0.3">
      <c r="A61" s="66">
        <v>821200</v>
      </c>
      <c r="B61" s="78" t="s">
        <v>100</v>
      </c>
      <c r="C61" s="27">
        <v>150000</v>
      </c>
      <c r="D61" s="36">
        <v>180000</v>
      </c>
      <c r="E61" s="36">
        <v>180000</v>
      </c>
      <c r="F61" s="97">
        <f t="shared" si="0"/>
        <v>100</v>
      </c>
      <c r="G61" s="24"/>
      <c r="H61" s="18"/>
      <c r="I61" s="18"/>
      <c r="J61" s="13"/>
      <c r="K61" s="15"/>
    </row>
    <row r="62" spans="1:11" ht="15.75" thickBot="1" x14ac:dyDescent="0.3">
      <c r="A62" s="70">
        <v>821600</v>
      </c>
      <c r="B62" s="78" t="s">
        <v>128</v>
      </c>
      <c r="C62" s="2"/>
      <c r="D62" s="3">
        <v>50000</v>
      </c>
      <c r="E62" s="38">
        <v>0</v>
      </c>
      <c r="F62" s="97">
        <f t="shared" si="0"/>
        <v>0</v>
      </c>
      <c r="G62" s="24"/>
      <c r="H62" s="18"/>
      <c r="I62" s="18"/>
      <c r="J62" s="13"/>
      <c r="K62" s="15"/>
    </row>
    <row r="63" spans="1:11" ht="15.75" thickBot="1" x14ac:dyDescent="0.3">
      <c r="A63" s="70">
        <v>821300</v>
      </c>
      <c r="B63" s="87" t="s">
        <v>68</v>
      </c>
      <c r="C63" s="27">
        <v>15000</v>
      </c>
      <c r="D63" s="40">
        <v>15000</v>
      </c>
      <c r="E63" s="40">
        <v>15000</v>
      </c>
      <c r="F63" s="97">
        <f t="shared" si="0"/>
        <v>100</v>
      </c>
      <c r="G63" s="24"/>
      <c r="H63" s="18"/>
      <c r="I63" s="18"/>
      <c r="J63" s="13"/>
      <c r="K63" s="15"/>
    </row>
    <row r="64" spans="1:11" ht="15.6" customHeight="1" thickBot="1" x14ac:dyDescent="0.3">
      <c r="A64" s="66">
        <v>821400</v>
      </c>
      <c r="B64" s="78" t="s">
        <v>115</v>
      </c>
      <c r="C64" s="27">
        <v>0</v>
      </c>
      <c r="D64" s="36">
        <v>5500</v>
      </c>
      <c r="E64" s="36">
        <v>5500</v>
      </c>
      <c r="F64" s="97">
        <f t="shared" si="0"/>
        <v>100</v>
      </c>
      <c r="G64" s="24"/>
      <c r="H64" s="18"/>
      <c r="I64" s="18"/>
      <c r="J64" s="13"/>
      <c r="K64" s="15"/>
    </row>
    <row r="65" spans="1:11" ht="15.75" thickBot="1" x14ac:dyDescent="0.3">
      <c r="A65" s="66">
        <v>821500</v>
      </c>
      <c r="B65" s="78" t="s">
        <v>69</v>
      </c>
      <c r="C65" s="27">
        <v>10000</v>
      </c>
      <c r="D65" s="36">
        <v>10000</v>
      </c>
      <c r="E65" s="36">
        <v>10000</v>
      </c>
      <c r="F65" s="97">
        <f t="shared" si="0"/>
        <v>100</v>
      </c>
      <c r="G65" s="24"/>
      <c r="H65" s="18"/>
      <c r="I65" s="18"/>
      <c r="J65" s="13"/>
      <c r="K65" s="15"/>
    </row>
    <row r="66" spans="1:11" ht="15.75" thickBot="1" x14ac:dyDescent="0.3">
      <c r="A66" s="66">
        <v>821500</v>
      </c>
      <c r="B66" s="78" t="s">
        <v>70</v>
      </c>
      <c r="C66" s="27">
        <v>55000</v>
      </c>
      <c r="D66" s="36">
        <v>55000</v>
      </c>
      <c r="E66" s="36">
        <v>55000</v>
      </c>
      <c r="F66" s="97">
        <f t="shared" si="0"/>
        <v>100</v>
      </c>
      <c r="G66" s="24"/>
      <c r="H66" s="18"/>
      <c r="I66" s="18"/>
      <c r="J66" s="13"/>
      <c r="K66" s="15"/>
    </row>
    <row r="67" spans="1:11" ht="15.75" thickBot="1" x14ac:dyDescent="0.3">
      <c r="A67" s="66">
        <v>821600</v>
      </c>
      <c r="B67" s="78" t="s">
        <v>112</v>
      </c>
      <c r="C67" s="27">
        <v>200000</v>
      </c>
      <c r="D67" s="36">
        <v>50000</v>
      </c>
      <c r="E67" s="36">
        <v>50000</v>
      </c>
      <c r="F67" s="97">
        <f t="shared" si="0"/>
        <v>100</v>
      </c>
      <c r="G67" s="24"/>
      <c r="H67" s="18"/>
      <c r="I67" s="18"/>
      <c r="J67" s="13"/>
      <c r="K67" s="15"/>
    </row>
    <row r="68" spans="1:11" ht="15.75" thickBot="1" x14ac:dyDescent="0.3">
      <c r="A68" s="66">
        <v>821600</v>
      </c>
      <c r="B68" s="78" t="s">
        <v>71</v>
      </c>
      <c r="C68" s="27">
        <v>200000</v>
      </c>
      <c r="D68" s="36">
        <v>150000</v>
      </c>
      <c r="E68" s="36">
        <v>150000</v>
      </c>
      <c r="F68" s="97">
        <f t="shared" si="0"/>
        <v>100</v>
      </c>
      <c r="G68" s="24"/>
      <c r="H68" s="18"/>
      <c r="I68" s="18"/>
      <c r="J68" s="13"/>
      <c r="K68" s="15"/>
    </row>
    <row r="69" spans="1:11" ht="15.75" thickBot="1" x14ac:dyDescent="0.3">
      <c r="A69" s="66"/>
      <c r="B69" s="78" t="s">
        <v>116</v>
      </c>
      <c r="C69" s="27"/>
      <c r="D69" s="36">
        <v>50000</v>
      </c>
      <c r="E69" s="36">
        <v>50000</v>
      </c>
      <c r="F69" s="97">
        <f t="shared" ref="F69:F77" si="2">(E69/D69)*100</f>
        <v>100</v>
      </c>
      <c r="G69" s="24"/>
      <c r="H69" s="18"/>
      <c r="I69" s="18"/>
      <c r="J69" s="13"/>
      <c r="K69" s="15"/>
    </row>
    <row r="70" spans="1:11" ht="15.75" thickBot="1" x14ac:dyDescent="0.3">
      <c r="A70" s="66"/>
      <c r="B70" s="78" t="s">
        <v>102</v>
      </c>
      <c r="C70" s="27">
        <v>95000</v>
      </c>
      <c r="D70" s="36">
        <v>94000</v>
      </c>
      <c r="E70" s="36">
        <v>94000</v>
      </c>
      <c r="F70" s="97">
        <f t="shared" si="2"/>
        <v>100</v>
      </c>
      <c r="G70" s="24"/>
      <c r="H70" s="18"/>
      <c r="I70" s="18"/>
      <c r="J70" s="13"/>
      <c r="K70" s="15"/>
    </row>
    <row r="71" spans="1:11" ht="30.75" thickBot="1" x14ac:dyDescent="0.3">
      <c r="A71" s="70">
        <v>821600</v>
      </c>
      <c r="B71" s="87" t="s">
        <v>127</v>
      </c>
      <c r="C71" s="27">
        <v>0</v>
      </c>
      <c r="D71" s="40">
        <v>77000</v>
      </c>
      <c r="E71" s="40">
        <v>77000</v>
      </c>
      <c r="F71" s="97">
        <f t="shared" si="2"/>
        <v>100</v>
      </c>
      <c r="G71" s="24"/>
      <c r="H71" s="18"/>
      <c r="I71" s="18"/>
      <c r="J71" s="13"/>
      <c r="K71" s="15"/>
    </row>
    <row r="72" spans="1:11" ht="15.75" thickBot="1" x14ac:dyDescent="0.3">
      <c r="A72" s="70">
        <v>821600</v>
      </c>
      <c r="B72" s="82" t="s">
        <v>120</v>
      </c>
      <c r="C72" s="27"/>
      <c r="D72" s="41">
        <v>85000</v>
      </c>
      <c r="E72" s="98">
        <v>80000</v>
      </c>
      <c r="F72" s="97">
        <f t="shared" si="2"/>
        <v>94.117647058823522</v>
      </c>
      <c r="G72" s="24"/>
      <c r="H72" s="18"/>
      <c r="I72" s="18"/>
      <c r="J72" s="13"/>
      <c r="K72" s="15"/>
    </row>
    <row r="73" spans="1:11" ht="30.75" thickBot="1" x14ac:dyDescent="0.3">
      <c r="A73" s="70">
        <v>821600</v>
      </c>
      <c r="B73" s="83" t="s">
        <v>99</v>
      </c>
      <c r="C73" s="27">
        <v>21000</v>
      </c>
      <c r="D73" s="42">
        <v>38000</v>
      </c>
      <c r="E73" s="42">
        <v>38000</v>
      </c>
      <c r="F73" s="97">
        <f t="shared" si="2"/>
        <v>100</v>
      </c>
      <c r="G73" s="24"/>
      <c r="H73" s="18"/>
      <c r="I73" s="18"/>
      <c r="J73" s="13"/>
      <c r="K73" s="15"/>
    </row>
    <row r="74" spans="1:11" ht="15.75" thickBot="1" x14ac:dyDescent="0.3">
      <c r="A74" s="72">
        <v>821600</v>
      </c>
      <c r="B74" s="78" t="s">
        <v>73</v>
      </c>
      <c r="C74" s="27">
        <v>175000</v>
      </c>
      <c r="D74" s="43">
        <v>174000</v>
      </c>
      <c r="E74" s="43">
        <v>174000</v>
      </c>
      <c r="F74" s="97">
        <f t="shared" si="2"/>
        <v>100</v>
      </c>
      <c r="G74" s="24"/>
      <c r="H74" s="18"/>
      <c r="I74" s="18"/>
      <c r="J74" s="13"/>
      <c r="K74" s="15"/>
    </row>
    <row r="75" spans="1:11" ht="15.75" thickBot="1" x14ac:dyDescent="0.3">
      <c r="A75" s="70">
        <v>821600</v>
      </c>
      <c r="B75" s="87" t="s">
        <v>126</v>
      </c>
      <c r="C75" s="27">
        <v>33000</v>
      </c>
      <c r="D75" s="40">
        <v>32000</v>
      </c>
      <c r="E75" s="40">
        <v>32000</v>
      </c>
      <c r="F75" s="97">
        <f t="shared" si="2"/>
        <v>100</v>
      </c>
      <c r="G75" s="24"/>
      <c r="H75" s="18"/>
      <c r="I75" s="18"/>
      <c r="J75" s="13"/>
      <c r="K75" s="15"/>
    </row>
    <row r="76" spans="1:11" ht="15.75" thickBot="1" x14ac:dyDescent="0.3">
      <c r="A76" s="70">
        <v>821600</v>
      </c>
      <c r="B76" s="88" t="s">
        <v>121</v>
      </c>
      <c r="C76" s="2"/>
      <c r="D76" s="3">
        <v>50000</v>
      </c>
      <c r="E76" s="38">
        <v>50000</v>
      </c>
      <c r="F76" s="97">
        <f t="shared" si="2"/>
        <v>100</v>
      </c>
      <c r="G76" s="48"/>
      <c r="H76" s="18"/>
    </row>
    <row r="77" spans="1:11" ht="15.75" thickBot="1" x14ac:dyDescent="0.3">
      <c r="A77" s="73">
        <v>821600</v>
      </c>
      <c r="B77" s="89" t="s">
        <v>124</v>
      </c>
      <c r="C77" s="60"/>
      <c r="D77" s="61">
        <v>140000</v>
      </c>
      <c r="E77" s="95">
        <v>0</v>
      </c>
      <c r="F77" s="97">
        <f t="shared" si="2"/>
        <v>0</v>
      </c>
      <c r="G77" s="48"/>
      <c r="H77" s="13"/>
    </row>
  </sheetData>
  <mergeCells count="2">
    <mergeCell ref="A13:A14"/>
    <mergeCell ref="A43:A44"/>
  </mergeCells>
  <pageMargins left="0" right="0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2"/>
  <sheetViews>
    <sheetView workbookViewId="0">
      <selection activeCell="A20" sqref="A20:M21"/>
    </sheetView>
  </sheetViews>
  <sheetFormatPr defaultRowHeight="15" x14ac:dyDescent="0.25"/>
  <sheetData>
    <row r="2" spans="1:11" x14ac:dyDescent="0.25">
      <c r="A2" s="112" t="s">
        <v>91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</row>
    <row r="4" spans="1:11" x14ac:dyDescent="0.25">
      <c r="A4" t="s">
        <v>101</v>
      </c>
    </row>
    <row r="5" spans="1:11" x14ac:dyDescent="0.25">
      <c r="A5" t="s">
        <v>104</v>
      </c>
    </row>
    <row r="10" spans="1:11" x14ac:dyDescent="0.25">
      <c r="A10" t="s">
        <v>92</v>
      </c>
    </row>
    <row r="11" spans="1:11" x14ac:dyDescent="0.25">
      <c r="A11" t="s">
        <v>93</v>
      </c>
    </row>
    <row r="12" spans="1:11" x14ac:dyDescent="0.25">
      <c r="A12" t="s">
        <v>94</v>
      </c>
    </row>
    <row r="13" spans="1:11" x14ac:dyDescent="0.25">
      <c r="A13" t="s">
        <v>95</v>
      </c>
    </row>
    <row r="14" spans="1:11" x14ac:dyDescent="0.25">
      <c r="A14" t="s">
        <v>96</v>
      </c>
    </row>
    <row r="16" spans="1:11" x14ac:dyDescent="0.25">
      <c r="A16" t="s">
        <v>134</v>
      </c>
    </row>
    <row r="17" spans="1:13" x14ac:dyDescent="0.25">
      <c r="A17" t="s">
        <v>135</v>
      </c>
    </row>
    <row r="20" spans="1:13" x14ac:dyDescent="0.25">
      <c r="A20" s="130" t="s">
        <v>97</v>
      </c>
      <c r="B20" s="130"/>
      <c r="C20" s="130"/>
      <c r="D20" s="130"/>
      <c r="E20" s="130"/>
      <c r="F20" s="130"/>
      <c r="G20" s="130"/>
      <c r="H20" s="130"/>
      <c r="I20" s="130"/>
      <c r="J20" s="130"/>
      <c r="K20" s="130"/>
      <c r="L20" s="130"/>
      <c r="M20" s="130"/>
    </row>
    <row r="21" spans="1:13" x14ac:dyDescent="0.25">
      <c r="A21" s="130"/>
      <c r="B21" s="130"/>
      <c r="C21" s="130"/>
      <c r="D21" s="130"/>
      <c r="E21" s="130"/>
      <c r="F21" s="130"/>
      <c r="G21" s="130"/>
      <c r="H21" s="130"/>
      <c r="I21" s="130"/>
      <c r="J21" s="130"/>
      <c r="K21" s="130"/>
      <c r="L21" s="130"/>
      <c r="M21" s="130"/>
    </row>
    <row r="22" spans="1:13" x14ac:dyDescent="0.25">
      <c r="F22" s="122" t="s">
        <v>98</v>
      </c>
      <c r="G22" s="122"/>
      <c r="H22" s="122"/>
    </row>
  </sheetData>
  <mergeCells count="3">
    <mergeCell ref="A2:K2"/>
    <mergeCell ref="A20:M21"/>
    <mergeCell ref="F22:H22"/>
  </mergeCells>
  <pageMargins left="0" right="0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Odluka</vt:lpstr>
      <vt:lpstr>Prihodi i primici</vt:lpstr>
      <vt:lpstr>Rashodi i izdaci</vt:lpstr>
      <vt:lpstr>Kraj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opcinskov</cp:lastModifiedBy>
  <cp:lastPrinted>2026-01-12T13:41:21Z</cp:lastPrinted>
  <dcterms:created xsi:type="dcterms:W3CDTF">2015-06-05T18:17:20Z</dcterms:created>
  <dcterms:modified xsi:type="dcterms:W3CDTF">2026-01-12T13:49:17Z</dcterms:modified>
</cp:coreProperties>
</file>